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705"/>
  </bookViews>
  <sheets>
    <sheet name="Résultats" sheetId="1" r:id="rId1"/>
  </sheets>
  <definedNames>
    <definedName name="_xlnm.Print_Area" localSheetId="0">Résultats!$A$1:$AG$34</definedName>
  </definedNames>
  <calcPr calcId="125725"/>
  <extLst>
    <ext xmlns:loext="http://schemas.libreoffice.org/" uri="{7626C862-2A13-11E5-B345-FEFF819CDC9F}">
      <loext:extCalcPr stringRefSyntax="ExcelA1"/>
    </ext>
  </extLst>
</workbook>
</file>

<file path=xl/calcChain.xml><?xml version="1.0" encoding="utf-8"?>
<calcChain xmlns="http://schemas.openxmlformats.org/spreadsheetml/2006/main">
  <c r="I29" i="1"/>
  <c r="I27"/>
  <c r="I25"/>
  <c r="I23"/>
  <c r="I21"/>
  <c r="I19"/>
  <c r="I17"/>
  <c r="I15"/>
  <c r="I13"/>
  <c r="I11"/>
  <c r="I7"/>
  <c r="AE7"/>
  <c r="AE11"/>
  <c r="AG17"/>
  <c r="AE17"/>
  <c r="AG16"/>
  <c r="B16"/>
  <c r="B8"/>
  <c r="AE29" l="1"/>
  <c r="AE27"/>
  <c r="AE25"/>
  <c r="AE23"/>
  <c r="AE21"/>
  <c r="AE19"/>
  <c r="AE15"/>
  <c r="AE13"/>
  <c r="AE9"/>
  <c r="B24"/>
  <c r="B6"/>
  <c r="B18"/>
  <c r="B10"/>
  <c r="B12"/>
  <c r="B14"/>
  <c r="B28"/>
  <c r="B20"/>
  <c r="B22"/>
  <c r="B26"/>
  <c r="AG27"/>
  <c r="AG26"/>
  <c r="AG23"/>
  <c r="AG22"/>
  <c r="AG21"/>
  <c r="AG20"/>
  <c r="AG29"/>
  <c r="AG28"/>
  <c r="AG15"/>
  <c r="AG14"/>
  <c r="AG13"/>
  <c r="AG12"/>
  <c r="AG11"/>
  <c r="AG10"/>
  <c r="AG19"/>
  <c r="AG18"/>
  <c r="AG9"/>
  <c r="AG8"/>
  <c r="AG7"/>
  <c r="AG6"/>
</calcChain>
</file>

<file path=xl/sharedStrings.xml><?xml version="1.0" encoding="utf-8"?>
<sst xmlns="http://schemas.openxmlformats.org/spreadsheetml/2006/main" count="178" uniqueCount="70">
  <si>
    <t xml:space="preserve"> ARCHERS</t>
  </si>
  <si>
    <t>votre compteur maxi 44 euros</t>
  </si>
  <si>
    <t>maxi national ext</t>
  </si>
  <si>
    <t xml:space="preserve"> votre  meilleur concours </t>
  </si>
  <si>
    <t>NOM DES ARCHERS</t>
  </si>
  <si>
    <t>challenger national en salle</t>
  </si>
  <si>
    <t xml:space="preserve">            </t>
  </si>
  <si>
    <t xml:space="preserve">Gaelle .D
</t>
  </si>
  <si>
    <t>17/25ans JFSV</t>
  </si>
  <si>
    <t xml:space="preserve">Delphine .L </t>
  </si>
  <si>
    <t xml:space="preserve"> 29/49ans  SFSV</t>
  </si>
  <si>
    <t xml:space="preserve">Claudy .V-Z
</t>
  </si>
  <si>
    <t>1ère</t>
  </si>
  <si>
    <t>Christine M</t>
  </si>
  <si>
    <t>50/59 VFSV</t>
  </si>
  <si>
    <t xml:space="preserve">Jean Michel.  L 
</t>
  </si>
  <si>
    <t xml:space="preserve">Pascal . G
</t>
  </si>
  <si>
    <t xml:space="preserve">Bernard .W 
</t>
  </si>
  <si>
    <t>+50 VMCOAV</t>
  </si>
  <si>
    <t xml:space="preserve">Jacqueline .M
</t>
  </si>
  <si>
    <t>+60   SVFAV</t>
  </si>
  <si>
    <t xml:space="preserve">Didier. L
</t>
  </si>
  <si>
    <t>+60ans SVMSV</t>
  </si>
  <si>
    <t xml:space="preserve">Joel.  L
</t>
  </si>
  <si>
    <t>+60  SVMAV</t>
  </si>
  <si>
    <t xml:space="preserve">challenger national </t>
  </si>
  <si>
    <t>concours cuincynois</t>
  </si>
  <si>
    <t>national en salle</t>
  </si>
  <si>
    <t>Régional ext</t>
  </si>
  <si>
    <t>Régional int</t>
  </si>
  <si>
    <t>MAXI NATIONAL</t>
  </si>
  <si>
    <t>VOTRE MEILLEUR SCORE</t>
  </si>
  <si>
    <t>score retenu</t>
  </si>
  <si>
    <t>Roger B</t>
  </si>
  <si>
    <t>+60 SVMAV</t>
  </si>
  <si>
    <t>50/59 SFAV</t>
  </si>
  <si>
    <t>50/59 VMSV</t>
  </si>
  <si>
    <t>4ème</t>
  </si>
  <si>
    <t>5ème</t>
  </si>
  <si>
    <t xml:space="preserve">National
</t>
  </si>
  <si>
    <r>
      <t xml:space="preserve">TABLEAU  DES  PARTICIPATIONS   AUX  DIFFÉRENTS  CONCOURS     SAISON 2023/2024
jeunes  nées en 2006 et après </t>
    </r>
    <r>
      <rPr>
        <b/>
        <sz val="11"/>
        <color rgb="FF000000"/>
        <rFont val="Calibri"/>
        <family val="2"/>
        <charset val="1"/>
      </rPr>
      <t xml:space="preserve"> 
1</t>
    </r>
    <r>
      <rPr>
        <b/>
        <vertAlign val="superscript"/>
        <sz val="11"/>
        <color rgb="FF000000"/>
        <rFont val="Calibri"/>
        <family val="2"/>
        <charset val="1"/>
      </rPr>
      <t>er</t>
    </r>
    <r>
      <rPr>
        <b/>
        <sz val="11"/>
        <color rgb="FF000000"/>
        <rFont val="Calibri"/>
        <family val="2"/>
        <charset val="1"/>
      </rPr>
      <t xml:space="preserve"> critère pour une sélection Nationale : participer à 8 concours : 2 en extérieur et 6 en salle   / 2</t>
    </r>
    <r>
      <rPr>
        <b/>
        <vertAlign val="superscript"/>
        <sz val="11"/>
        <color rgb="FF000000"/>
        <rFont val="Calibri"/>
        <family val="2"/>
        <charset val="1"/>
      </rPr>
      <t>e</t>
    </r>
    <r>
      <rPr>
        <b/>
        <sz val="11"/>
        <color rgb="FF000000"/>
        <rFont val="Calibri"/>
        <family val="2"/>
        <charset val="1"/>
      </rPr>
      <t xml:space="preserve">  critère : on retient le meilleur en extérieur et les 2 en salle / périmètre 59 -62- 80 (sources CSD nord)   
Les scores du championnat de France ainsi que les concours amicaux ne sont pas retenus. Les éventuels arbitrages sont pris en compte pour le 1er critère. 
Votre club prend en charge  8 concours  (2 en extérieur et 6 en salle Hors régional). Les concours Cuincynois sont gratuits. Vous devez régler vos engagements sur place ( -17ans 3,50 € et 5,50€ pour les autres), le remboursement  se fera sous forme d'abandon de créance en fin d'année.
Mise a jour le 4 septembre 2022</t>
    </r>
  </si>
  <si>
    <t>en salle saison 2023/2024</t>
  </si>
  <si>
    <t>1er</t>
  </si>
  <si>
    <t>2ème</t>
  </si>
  <si>
    <t>59
Onnaing
14/10/2023</t>
  </si>
  <si>
    <t xml:space="preserve">59
 ABSCON
 08/10/2023
</t>
  </si>
  <si>
    <t>59
MAING 05/11/2023</t>
  </si>
  <si>
    <t>3ème</t>
  </si>
  <si>
    <t>59
OSTRICOUR 12/11/2023</t>
  </si>
  <si>
    <t>EXTÉRIEUR 2024</t>
  </si>
  <si>
    <t>Laurent D</t>
  </si>
  <si>
    <t>6ème</t>
  </si>
  <si>
    <t>59
 SOMAIN 19/11/2023</t>
  </si>
  <si>
    <t>62
 ANNEZIN 25/11/2023</t>
  </si>
  <si>
    <t>62
 HÉNIN BEAUMONT 09/12/2023</t>
  </si>
  <si>
    <t>62
NOEUX LES MINES 17/12/2023</t>
  </si>
  <si>
    <t>62 
NOEUX LES MINES 14/01/2024</t>
  </si>
  <si>
    <t xml:space="preserve">1ère </t>
  </si>
  <si>
    <t>59
 CUINCY 20/01/2024</t>
  </si>
  <si>
    <t>59 OSTRICOURT 04/02/2024</t>
  </si>
  <si>
    <t>7ème</t>
  </si>
  <si>
    <t>59 
CAMBRAI 18/02/2024</t>
  </si>
  <si>
    <t>62
 HENIN BEAUMONT 02/03/2024</t>
  </si>
  <si>
    <t>59
 ONNAING 23/03/2024</t>
  </si>
  <si>
    <t>59
FRESNES SUR ESCAUT 06/04/2024</t>
  </si>
  <si>
    <t>59
 COURCHELETTES
 21/04/2024</t>
  </si>
  <si>
    <t>59
 ABSCON 28/04/2024</t>
  </si>
  <si>
    <t>59
 FAUMONT 05/05/2024</t>
  </si>
  <si>
    <t>80
 PÉRONNE 08/05/2024</t>
  </si>
  <si>
    <t>62
 FRUGES 05/05/2024</t>
  </si>
</sst>
</file>

<file path=xl/styles.xml><?xml version="1.0" encoding="utf-8"?>
<styleSheet xmlns="http://schemas.openxmlformats.org/spreadsheetml/2006/main">
  <numFmts count="5">
    <numFmt numFmtId="43" formatCode="_-* #,##0.00\ _€_-;\-* #,##0.00\ _€_-;_-* &quot;-&quot;??\ _€_-;_-@_-"/>
    <numFmt numFmtId="164" formatCode="#,##0.00\ [$€-40C];[Red]\-#,##0.00\ [$€-40C]"/>
    <numFmt numFmtId="165" formatCode="[$-40C]General"/>
    <numFmt numFmtId="166" formatCode="###&quot; Pts&quot;"/>
    <numFmt numFmtId="167" formatCode="#,##0.00\ &quot;€&quot;"/>
  </numFmts>
  <fonts count="27">
    <font>
      <sz val="11"/>
      <color rgb="FF000000"/>
      <name val="Arial"/>
      <family val="2"/>
      <charset val="1"/>
    </font>
    <font>
      <sz val="11"/>
      <color theme="1"/>
      <name val="Calibri"/>
      <family val="2"/>
      <scheme val="minor"/>
    </font>
    <font>
      <b/>
      <i/>
      <sz val="16"/>
      <color rgb="FF000000"/>
      <name val="Arial"/>
      <family val="2"/>
      <charset val="1"/>
    </font>
    <font>
      <b/>
      <i/>
      <u/>
      <sz val="11"/>
      <color rgb="FF000000"/>
      <name val="Arial"/>
      <family val="2"/>
      <charset val="1"/>
    </font>
    <font>
      <sz val="11"/>
      <color rgb="FF000000"/>
      <name val="Calibri"/>
      <family val="2"/>
      <charset val="1"/>
    </font>
    <font>
      <b/>
      <sz val="18"/>
      <color rgb="FF000000"/>
      <name val="Calibri"/>
      <family val="2"/>
      <charset val="1"/>
    </font>
    <font>
      <b/>
      <sz val="11"/>
      <color rgb="FF000000"/>
      <name val="Calibri"/>
      <family val="2"/>
      <charset val="1"/>
    </font>
    <font>
      <b/>
      <vertAlign val="superscript"/>
      <sz val="11"/>
      <color rgb="FF000000"/>
      <name val="Calibri"/>
      <family val="2"/>
      <charset val="1"/>
    </font>
    <font>
      <sz val="8"/>
      <color rgb="FF000000"/>
      <name val="Calibri"/>
      <family val="2"/>
      <charset val="1"/>
    </font>
    <font>
      <sz val="9"/>
      <color rgb="FF000000"/>
      <name val="Calibri"/>
      <family val="2"/>
      <charset val="1"/>
    </font>
    <font>
      <sz val="8"/>
      <color rgb="FFEEECE1"/>
      <name val="Calibri"/>
      <family val="2"/>
      <charset val="1"/>
    </font>
    <font>
      <sz val="8"/>
      <color rgb="FFF2F2F2"/>
      <name val="Calibri"/>
      <family val="2"/>
      <charset val="1"/>
    </font>
    <font>
      <sz val="11"/>
      <name val="Arial"/>
      <family val="2"/>
      <charset val="1"/>
    </font>
    <font>
      <b/>
      <sz val="9"/>
      <color rgb="FF000000"/>
      <name val="Calibri"/>
      <family val="2"/>
      <charset val="1"/>
    </font>
    <font>
      <sz val="8"/>
      <color rgb="FFFFFFFF"/>
      <name val="Calibri"/>
      <family val="2"/>
      <charset val="1"/>
    </font>
    <font>
      <sz val="15"/>
      <color rgb="FF000000"/>
      <name val="Calibri"/>
      <family val="2"/>
      <charset val="1"/>
    </font>
    <font>
      <sz val="14"/>
      <color rgb="FF000000"/>
      <name val="Calibri"/>
      <family val="2"/>
      <charset val="1"/>
    </font>
    <font>
      <sz val="8"/>
      <color rgb="FFFF0000"/>
      <name val="Calibri"/>
      <family val="2"/>
      <charset val="1"/>
    </font>
    <font>
      <sz val="8"/>
      <color rgb="FF000000"/>
      <name val="Calibri"/>
      <family val="2"/>
    </font>
    <font>
      <sz val="9"/>
      <color rgb="FF000000"/>
      <name val="Calibri"/>
      <family val="2"/>
    </font>
    <font>
      <u/>
      <sz val="11"/>
      <color theme="10"/>
      <name val="Calibri"/>
      <family val="2"/>
    </font>
    <font>
      <b/>
      <i/>
      <sz val="16"/>
      <color rgb="FF000000"/>
      <name val="Arial"/>
      <family val="2"/>
    </font>
    <font>
      <b/>
      <sz val="9"/>
      <color theme="1"/>
      <name val="Calibri"/>
      <family val="2"/>
      <charset val="1"/>
    </font>
    <font>
      <b/>
      <sz val="8"/>
      <color rgb="FFFF0000"/>
      <name val="Calibri"/>
      <family val="2"/>
    </font>
    <font>
      <sz val="11"/>
      <color rgb="FF000000"/>
      <name val="Arial"/>
      <family val="2"/>
      <charset val="1"/>
    </font>
    <font>
      <sz val="8"/>
      <name val="Calibri"/>
      <family val="2"/>
    </font>
    <font>
      <b/>
      <sz val="9"/>
      <color rgb="FF000000"/>
      <name val="Calibri"/>
      <family val="2"/>
    </font>
  </fonts>
  <fills count="18">
    <fill>
      <patternFill patternType="none"/>
    </fill>
    <fill>
      <patternFill patternType="gray125"/>
    </fill>
    <fill>
      <patternFill patternType="solid">
        <fgColor rgb="FFFF9900"/>
        <bgColor rgb="FFFF950E"/>
      </patternFill>
    </fill>
    <fill>
      <patternFill patternType="solid">
        <fgColor rgb="FF1F497D"/>
        <bgColor rgb="FF003366"/>
      </patternFill>
    </fill>
    <fill>
      <patternFill patternType="solid">
        <fgColor rgb="FFFF0000"/>
        <bgColor rgb="FF993300"/>
      </patternFill>
    </fill>
    <fill>
      <patternFill patternType="solid">
        <fgColor rgb="FF00B050"/>
        <bgColor rgb="FF008080"/>
      </patternFill>
    </fill>
    <fill>
      <patternFill patternType="solid">
        <fgColor rgb="FFFFFFFF"/>
        <bgColor rgb="FFF2F2F2"/>
      </patternFill>
    </fill>
    <fill>
      <patternFill patternType="solid">
        <fgColor rgb="FF000000"/>
        <bgColor rgb="FF003300"/>
      </patternFill>
    </fill>
    <fill>
      <patternFill patternType="solid">
        <fgColor rgb="FFFFC000"/>
        <bgColor rgb="FFFF9900"/>
      </patternFill>
    </fill>
    <fill>
      <patternFill patternType="solid">
        <fgColor rgb="FFFF6699"/>
        <bgColor rgb="FFFF99CC"/>
      </patternFill>
    </fill>
    <fill>
      <patternFill patternType="solid">
        <fgColor rgb="FF558ED5"/>
        <bgColor rgb="FF808080"/>
      </patternFill>
    </fill>
    <fill>
      <patternFill patternType="solid">
        <fgColor rgb="FFFF950E"/>
        <bgColor rgb="FFFF9900"/>
      </patternFill>
    </fill>
    <fill>
      <patternFill patternType="solid">
        <fgColor rgb="FFFFFF00"/>
        <bgColor rgb="FFFFFF00"/>
      </patternFill>
    </fill>
    <fill>
      <patternFill patternType="solid">
        <fgColor rgb="FF00B0F0"/>
        <bgColor rgb="FF33CCCC"/>
      </patternFill>
    </fill>
    <fill>
      <patternFill patternType="solid">
        <fgColor rgb="FF808080"/>
        <bgColor rgb="FF558ED5"/>
      </patternFill>
    </fill>
    <fill>
      <patternFill patternType="solid">
        <fgColor rgb="FF70AD47"/>
        <bgColor rgb="FF99CC00"/>
      </patternFill>
    </fill>
    <fill>
      <patternFill patternType="solid">
        <fgColor theme="0"/>
        <bgColor indexed="64"/>
      </patternFill>
    </fill>
    <fill>
      <patternFill patternType="solid">
        <fgColor theme="0" tint="-0.249977111117893"/>
        <bgColor indexed="64"/>
      </patternFill>
    </fill>
  </fills>
  <borders count="3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style="thin">
        <color auto="1"/>
      </bottom>
      <diagonal/>
    </border>
    <border>
      <left style="medium">
        <color auto="1"/>
      </left>
      <right/>
      <top style="medium">
        <color auto="1"/>
      </top>
      <bottom/>
      <diagonal/>
    </border>
    <border>
      <left style="thin">
        <color auto="1"/>
      </left>
      <right style="thin">
        <color auto="1"/>
      </right>
      <top style="medium">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bottom style="medium">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style="thin">
        <color rgb="FF000000"/>
      </right>
      <top style="medium">
        <color indexed="64"/>
      </top>
      <bottom/>
      <diagonal/>
    </border>
    <border>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medium">
        <color indexed="64"/>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indexed="64"/>
      </top>
      <bottom style="thin">
        <color rgb="FF000000"/>
      </bottom>
      <diagonal/>
    </border>
    <border>
      <left style="thin">
        <color auto="1"/>
      </left>
      <right/>
      <top style="medium">
        <color auto="1"/>
      </top>
      <bottom style="thin">
        <color auto="1"/>
      </bottom>
      <diagonal/>
    </border>
    <border>
      <left style="thin">
        <color rgb="FF000000"/>
      </left>
      <right/>
      <top style="thin">
        <color rgb="FF000000"/>
      </top>
      <bottom style="medium">
        <color indexed="64"/>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s>
  <cellStyleXfs count="9">
    <xf numFmtId="0" fontId="0" fillId="0" borderId="0"/>
    <xf numFmtId="0" fontId="2" fillId="0" borderId="0" applyBorder="0" applyProtection="0">
      <alignment horizontal="center" textRotation="90"/>
    </xf>
    <xf numFmtId="0" fontId="3" fillId="0" borderId="0" applyBorder="0" applyProtection="0"/>
    <xf numFmtId="164" fontId="3" fillId="0" borderId="0" applyBorder="0" applyProtection="0"/>
    <xf numFmtId="165" fontId="4" fillId="0" borderId="0" applyBorder="0" applyProtection="0"/>
    <xf numFmtId="0" fontId="1" fillId="0" borderId="0"/>
    <xf numFmtId="0" fontId="20" fillId="0" borderId="0" applyNumberFormat="0" applyFill="0" applyBorder="0" applyAlignment="0" applyProtection="0">
      <alignment vertical="top"/>
      <protection locked="0"/>
    </xf>
    <xf numFmtId="0" fontId="21" fillId="0" borderId="0" applyNumberFormat="0" applyBorder="0" applyProtection="0">
      <alignment horizontal="center"/>
    </xf>
    <xf numFmtId="43" fontId="24" fillId="0" borderId="0" applyFont="0" applyFill="0" applyBorder="0" applyAlignment="0" applyProtection="0"/>
  </cellStyleXfs>
  <cellXfs count="86">
    <xf numFmtId="0" fontId="0" fillId="0" borderId="0" xfId="0"/>
    <xf numFmtId="165" fontId="4" fillId="0" borderId="0" xfId="4" applyBorder="1" applyProtection="1"/>
    <xf numFmtId="165" fontId="4" fillId="0" borderId="0" xfId="4" applyBorder="1" applyAlignment="1" applyProtection="1">
      <alignment horizontal="center"/>
    </xf>
    <xf numFmtId="165" fontId="6" fillId="0" borderId="0" xfId="4" applyFont="1" applyBorder="1" applyAlignment="1" applyProtection="1">
      <alignment horizontal="center" wrapText="1"/>
    </xf>
    <xf numFmtId="165" fontId="4" fillId="0" borderId="0" xfId="4" applyBorder="1" applyAlignment="1" applyProtection="1">
      <alignment horizontal="center" wrapText="1"/>
    </xf>
    <xf numFmtId="165" fontId="4" fillId="0" borderId="0" xfId="4" applyBorder="1" applyAlignment="1" applyProtection="1">
      <alignment wrapText="1"/>
    </xf>
    <xf numFmtId="165" fontId="8" fillId="0" borderId="0" xfId="4" applyFont="1" applyBorder="1" applyAlignment="1" applyProtection="1">
      <alignment horizontal="center" vertical="center" wrapText="1"/>
    </xf>
    <xf numFmtId="165" fontId="13" fillId="0" borderId="6" xfId="4" applyFont="1" applyBorder="1" applyAlignment="1" applyProtection="1">
      <alignment horizontal="center" vertical="center" wrapText="1"/>
    </xf>
    <xf numFmtId="165" fontId="13" fillId="0" borderId="7" xfId="4" applyFont="1" applyBorder="1" applyAlignment="1" applyProtection="1">
      <alignment horizontal="center" vertical="center" wrapText="1"/>
    </xf>
    <xf numFmtId="165" fontId="13" fillId="0" borderId="8" xfId="4" applyFont="1" applyBorder="1" applyAlignment="1" applyProtection="1">
      <alignment horizontal="center" vertical="center" wrapText="1"/>
    </xf>
    <xf numFmtId="165" fontId="13" fillId="0" borderId="9" xfId="4" applyFont="1" applyBorder="1" applyAlignment="1" applyProtection="1">
      <alignment horizontal="center" vertical="center" wrapText="1"/>
    </xf>
    <xf numFmtId="165" fontId="13" fillId="0" borderId="10" xfId="4" applyFont="1" applyBorder="1" applyAlignment="1" applyProtection="1">
      <alignment horizontal="center" vertical="center" wrapText="1"/>
    </xf>
    <xf numFmtId="165" fontId="13" fillId="6" borderId="8" xfId="4" applyFont="1" applyFill="1" applyBorder="1" applyAlignment="1" applyProtection="1">
      <alignment horizontal="center" vertical="center" wrapText="1"/>
    </xf>
    <xf numFmtId="165" fontId="13" fillId="0" borderId="11" xfId="4" applyFont="1" applyBorder="1" applyAlignment="1" applyProtection="1">
      <alignment horizontal="center" vertical="center" wrapText="1"/>
    </xf>
    <xf numFmtId="165" fontId="8" fillId="0" borderId="12" xfId="4" applyFont="1" applyBorder="1" applyAlignment="1" applyProtection="1">
      <alignment horizontal="center" vertical="center" wrapText="1"/>
    </xf>
    <xf numFmtId="165" fontId="8" fillId="8" borderId="2" xfId="4" applyFont="1" applyFill="1" applyBorder="1" applyAlignment="1" applyProtection="1">
      <alignment horizontal="center" vertical="center" wrapText="1"/>
    </xf>
    <xf numFmtId="165" fontId="8" fillId="6" borderId="2" xfId="4" applyFont="1" applyFill="1" applyBorder="1" applyAlignment="1" applyProtection="1">
      <alignment horizontal="center" vertical="center" wrapText="1"/>
    </xf>
    <xf numFmtId="165" fontId="8" fillId="9" borderId="13" xfId="4" applyFont="1" applyFill="1" applyBorder="1" applyAlignment="1" applyProtection="1">
      <alignment horizontal="center" vertical="top" wrapText="1"/>
    </xf>
    <xf numFmtId="165" fontId="8" fillId="0" borderId="14" xfId="4" applyFont="1" applyBorder="1" applyAlignment="1" applyProtection="1">
      <alignment horizontal="center" vertical="center" wrapText="1"/>
    </xf>
    <xf numFmtId="165" fontId="8" fillId="0" borderId="15" xfId="4" applyFont="1" applyBorder="1" applyAlignment="1" applyProtection="1">
      <alignment horizontal="center" vertical="center" wrapText="1"/>
    </xf>
    <xf numFmtId="165" fontId="8" fillId="9" borderId="16" xfId="4" applyFont="1" applyFill="1" applyBorder="1" applyAlignment="1" applyProtection="1">
      <alignment horizontal="center" vertical="top" wrapText="1"/>
    </xf>
    <xf numFmtId="165" fontId="8" fillId="9" borderId="17" xfId="4" applyFont="1" applyFill="1" applyBorder="1" applyAlignment="1" applyProtection="1">
      <alignment horizontal="center" vertical="center" wrapText="1"/>
    </xf>
    <xf numFmtId="165" fontId="8" fillId="0" borderId="18" xfId="4" applyFont="1" applyBorder="1" applyAlignment="1" applyProtection="1">
      <alignment horizontal="center" vertical="center" wrapText="1"/>
    </xf>
    <xf numFmtId="165" fontId="8" fillId="9" borderId="19" xfId="4" applyFont="1" applyFill="1" applyBorder="1" applyAlignment="1" applyProtection="1">
      <alignment horizontal="center" vertical="center" wrapText="1"/>
    </xf>
    <xf numFmtId="0" fontId="8" fillId="9" borderId="16" xfId="4" applyNumberFormat="1" applyFont="1" applyFill="1" applyBorder="1" applyAlignment="1" applyProtection="1">
      <alignment horizontal="center" vertical="top" wrapText="1"/>
    </xf>
    <xf numFmtId="166" fontId="8" fillId="0" borderId="18" xfId="4" applyNumberFormat="1" applyFont="1" applyBorder="1" applyAlignment="1" applyProtection="1">
      <alignment horizontal="center" vertical="center" wrapText="1"/>
    </xf>
    <xf numFmtId="165" fontId="8" fillId="0" borderId="20" xfId="4" applyFont="1" applyBorder="1" applyAlignment="1" applyProtection="1">
      <alignment horizontal="center" vertical="center" wrapText="1"/>
    </xf>
    <xf numFmtId="0" fontId="8" fillId="9" borderId="19" xfId="4" applyNumberFormat="1" applyFont="1" applyFill="1" applyBorder="1" applyAlignment="1" applyProtection="1">
      <alignment horizontal="center" vertical="center" wrapText="1"/>
    </xf>
    <xf numFmtId="165" fontId="8" fillId="6" borderId="14" xfId="4" applyFont="1" applyFill="1" applyBorder="1" applyAlignment="1" applyProtection="1">
      <alignment horizontal="center" vertical="center" wrapText="1"/>
    </xf>
    <xf numFmtId="165" fontId="15" fillId="0" borderId="20" xfId="4" applyFont="1" applyBorder="1" applyAlignment="1" applyProtection="1">
      <alignment horizontal="center" vertical="center" wrapText="1"/>
    </xf>
    <xf numFmtId="166" fontId="8" fillId="6" borderId="18" xfId="4" applyNumberFormat="1" applyFont="1" applyFill="1" applyBorder="1" applyAlignment="1" applyProtection="1">
      <alignment horizontal="center" vertical="center" wrapText="1"/>
    </xf>
    <xf numFmtId="165" fontId="15" fillId="0" borderId="0" xfId="4" applyFont="1" applyBorder="1" applyAlignment="1" applyProtection="1">
      <alignment horizontal="center" vertical="center" wrapText="1"/>
    </xf>
    <xf numFmtId="165" fontId="8" fillId="10" borderId="21" xfId="4" applyFont="1" applyFill="1" applyBorder="1" applyAlignment="1" applyProtection="1">
      <alignment horizontal="center" vertical="top" wrapText="1"/>
    </xf>
    <xf numFmtId="165" fontId="15" fillId="0" borderId="2" xfId="4" applyFont="1" applyBorder="1" applyAlignment="1" applyProtection="1">
      <alignment horizontal="center" vertical="center" wrapText="1"/>
    </xf>
    <xf numFmtId="165" fontId="8" fillId="10" borderId="16" xfId="4" applyFont="1" applyFill="1" applyBorder="1" applyAlignment="1" applyProtection="1">
      <alignment horizontal="center" vertical="top" wrapText="1"/>
    </xf>
    <xf numFmtId="165" fontId="8" fillId="10" borderId="22" xfId="4" applyFont="1" applyFill="1" applyBorder="1" applyAlignment="1" applyProtection="1">
      <alignment horizontal="center" vertical="center" wrapText="1"/>
    </xf>
    <xf numFmtId="165" fontId="8" fillId="10" borderId="19" xfId="4" applyFont="1" applyFill="1" applyBorder="1" applyAlignment="1" applyProtection="1">
      <alignment horizontal="center" vertical="top" wrapText="1"/>
    </xf>
    <xf numFmtId="165" fontId="8" fillId="0" borderId="23" xfId="4" applyFont="1" applyBorder="1" applyAlignment="1" applyProtection="1">
      <alignment horizontal="center" vertical="center" wrapText="1"/>
    </xf>
    <xf numFmtId="165" fontId="8" fillId="0" borderId="2" xfId="4" applyFont="1" applyBorder="1" applyAlignment="1" applyProtection="1">
      <alignment horizontal="center" vertical="center" wrapText="1"/>
    </xf>
    <xf numFmtId="165" fontId="16" fillId="0" borderId="2" xfId="4" applyFont="1" applyBorder="1" applyAlignment="1" applyProtection="1">
      <alignment horizontal="center" vertical="center" wrapText="1"/>
    </xf>
    <xf numFmtId="165" fontId="16" fillId="0" borderId="0" xfId="4" applyFont="1" applyBorder="1" applyAlignment="1" applyProtection="1">
      <alignment horizontal="center" vertical="center" wrapText="1"/>
    </xf>
    <xf numFmtId="165" fontId="15" fillId="0" borderId="15" xfId="4" applyFont="1" applyBorder="1" applyAlignment="1" applyProtection="1">
      <alignment horizontal="center" vertical="center" wrapText="1"/>
    </xf>
    <xf numFmtId="165" fontId="4" fillId="11" borderId="0" xfId="4" applyFill="1" applyBorder="1" applyAlignment="1" applyProtection="1">
      <alignment horizontal="left" vertical="center" wrapText="1"/>
    </xf>
    <xf numFmtId="165" fontId="4" fillId="0" borderId="0" xfId="4" applyFont="1" applyBorder="1" applyAlignment="1" applyProtection="1">
      <alignment horizontal="left" vertical="center"/>
    </xf>
    <xf numFmtId="165" fontId="4" fillId="7" borderId="0" xfId="4" applyFill="1" applyBorder="1" applyProtection="1"/>
    <xf numFmtId="165" fontId="4" fillId="12" borderId="0" xfId="4" applyFill="1" applyBorder="1" applyAlignment="1" applyProtection="1">
      <alignment horizontal="left" vertical="center" wrapText="1"/>
    </xf>
    <xf numFmtId="165" fontId="4" fillId="13" borderId="0" xfId="4" applyFill="1" applyBorder="1" applyProtection="1"/>
    <xf numFmtId="165" fontId="8" fillId="14" borderId="0" xfId="4" applyFont="1" applyFill="1" applyBorder="1" applyAlignment="1" applyProtection="1">
      <alignment horizontal="center" vertical="center" wrapText="1"/>
    </xf>
    <xf numFmtId="165" fontId="8" fillId="3" borderId="0" xfId="4" applyFont="1" applyFill="1" applyBorder="1" applyAlignment="1" applyProtection="1">
      <alignment horizontal="center" vertical="center" wrapText="1"/>
    </xf>
    <xf numFmtId="165" fontId="17" fillId="4" borderId="0" xfId="4" applyFont="1" applyFill="1" applyBorder="1" applyAlignment="1" applyProtection="1">
      <alignment horizontal="center" vertical="center" wrapText="1"/>
    </xf>
    <xf numFmtId="165" fontId="4" fillId="15" borderId="2" xfId="4" applyFill="1" applyBorder="1" applyProtection="1"/>
    <xf numFmtId="164" fontId="8" fillId="0" borderId="0" xfId="4" applyNumberFormat="1" applyFont="1" applyBorder="1" applyAlignment="1" applyProtection="1">
      <alignment horizontal="center" vertical="center" wrapText="1"/>
    </xf>
    <xf numFmtId="165" fontId="4" fillId="0" borderId="0" xfId="4" applyBorder="1" applyAlignment="1" applyProtection="1">
      <alignment horizontal="left"/>
    </xf>
    <xf numFmtId="165" fontId="4" fillId="0" borderId="0" xfId="4" applyBorder="1" applyAlignment="1" applyProtection="1">
      <alignment horizontal="left" vertical="center" wrapText="1"/>
    </xf>
    <xf numFmtId="166" fontId="18" fillId="0" borderId="26" xfId="4" applyNumberFormat="1" applyFont="1" applyFill="1" applyBorder="1" applyAlignment="1">
      <alignment horizontal="center" vertical="center" wrapText="1"/>
    </xf>
    <xf numFmtId="165" fontId="8" fillId="10" borderId="22" xfId="4" quotePrefix="1" applyFont="1" applyFill="1" applyBorder="1" applyAlignment="1" applyProtection="1">
      <alignment horizontal="center" vertical="center" wrapText="1"/>
    </xf>
    <xf numFmtId="165" fontId="18" fillId="0" borderId="27" xfId="4" applyFont="1" applyFill="1" applyBorder="1" applyAlignment="1">
      <alignment horizontal="center" vertical="center" wrapText="1"/>
    </xf>
    <xf numFmtId="165" fontId="18" fillId="0" borderId="28" xfId="4" applyFont="1" applyFill="1" applyBorder="1" applyAlignment="1">
      <alignment horizontal="center" vertical="center" wrapText="1"/>
    </xf>
    <xf numFmtId="165" fontId="4" fillId="0" borderId="2" xfId="4" applyFont="1" applyBorder="1" applyAlignment="1" applyProtection="1">
      <alignment horizontal="center" vertical="center" wrapText="1"/>
    </xf>
    <xf numFmtId="165" fontId="19" fillId="0" borderId="31" xfId="4" applyFont="1" applyFill="1" applyBorder="1" applyAlignment="1">
      <alignment horizontal="center" vertical="center" wrapText="1"/>
    </xf>
    <xf numFmtId="166" fontId="18" fillId="16" borderId="26" xfId="4" applyNumberFormat="1" applyFont="1" applyFill="1" applyBorder="1" applyAlignment="1">
      <alignment horizontal="center" vertical="center" wrapText="1"/>
    </xf>
    <xf numFmtId="165" fontId="18" fillId="0" borderId="32" xfId="4" applyFont="1" applyFill="1" applyBorder="1" applyAlignment="1">
      <alignment horizontal="center" vertical="center" wrapText="1"/>
    </xf>
    <xf numFmtId="165" fontId="22" fillId="17" borderId="6" xfId="4" applyFont="1" applyFill="1" applyBorder="1" applyAlignment="1" applyProtection="1">
      <alignment horizontal="center" vertical="center" wrapText="1"/>
    </xf>
    <xf numFmtId="165" fontId="23" fillId="0" borderId="28" xfId="4" applyFont="1" applyFill="1" applyBorder="1" applyAlignment="1">
      <alignment horizontal="center" vertical="center" wrapText="1"/>
    </xf>
    <xf numFmtId="167" fontId="18" fillId="0" borderId="24" xfId="4" applyNumberFormat="1" applyFont="1" applyFill="1" applyBorder="1" applyAlignment="1">
      <alignment horizontal="center" vertical="center" wrapText="1"/>
    </xf>
    <xf numFmtId="167" fontId="18" fillId="0" borderId="25" xfId="4" applyNumberFormat="1" applyFont="1" applyFill="1" applyBorder="1" applyAlignment="1">
      <alignment horizontal="center" vertical="center" wrapText="1"/>
    </xf>
    <xf numFmtId="165" fontId="5" fillId="0" borderId="1" xfId="4" applyFont="1" applyBorder="1" applyAlignment="1" applyProtection="1">
      <alignment horizontal="center" vertical="center" wrapText="1"/>
    </xf>
    <xf numFmtId="165" fontId="6" fillId="0" borderId="2" xfId="4" applyFont="1" applyBorder="1" applyAlignment="1" applyProtection="1">
      <alignment horizontal="center" vertical="center" wrapText="1"/>
    </xf>
    <xf numFmtId="165" fontId="4" fillId="0" borderId="2" xfId="4" applyFont="1" applyBorder="1" applyAlignment="1" applyProtection="1">
      <alignment horizontal="center" vertical="center" wrapText="1"/>
    </xf>
    <xf numFmtId="165" fontId="9" fillId="0" borderId="2" xfId="4" applyFont="1" applyBorder="1" applyAlignment="1" applyProtection="1">
      <alignment horizontal="center" vertical="center" wrapText="1"/>
    </xf>
    <xf numFmtId="165" fontId="4" fillId="2" borderId="2" xfId="4" applyFont="1" applyFill="1" applyBorder="1" applyAlignment="1" applyProtection="1">
      <alignment horizontal="center" vertical="center" wrapText="1"/>
    </xf>
    <xf numFmtId="165" fontId="10" fillId="3" borderId="2" xfId="4" applyFont="1" applyFill="1" applyBorder="1" applyAlignment="1" applyProtection="1">
      <alignment horizontal="center" vertical="center" wrapText="1"/>
    </xf>
    <xf numFmtId="165" fontId="11" fillId="4" borderId="3" xfId="4" applyFont="1" applyFill="1" applyBorder="1" applyAlignment="1" applyProtection="1">
      <alignment horizontal="center" vertical="center" wrapText="1"/>
    </xf>
    <xf numFmtId="0" fontId="12" fillId="5" borderId="4" xfId="0" applyFont="1" applyFill="1" applyBorder="1" applyAlignment="1">
      <alignment horizontal="center" vertical="center" wrapText="1"/>
    </xf>
    <xf numFmtId="166" fontId="18" fillId="0" borderId="14" xfId="4" applyNumberFormat="1" applyFont="1" applyFill="1" applyBorder="1" applyAlignment="1">
      <alignment horizontal="center" vertical="center" wrapText="1"/>
    </xf>
    <xf numFmtId="166" fontId="18" fillId="0" borderId="33" xfId="4" applyNumberFormat="1" applyFont="1" applyFill="1" applyBorder="1" applyAlignment="1">
      <alignment horizontal="center" vertical="center" wrapText="1"/>
    </xf>
    <xf numFmtId="166" fontId="18" fillId="0" borderId="34" xfId="4" applyNumberFormat="1" applyFont="1" applyFill="1" applyBorder="1" applyAlignment="1">
      <alignment horizontal="center" vertical="center" wrapText="1"/>
    </xf>
    <xf numFmtId="165" fontId="14" fillId="4" borderId="35" xfId="4" applyFont="1" applyFill="1" applyBorder="1" applyAlignment="1" applyProtection="1">
      <alignment horizontal="center" vertical="center" wrapText="1"/>
    </xf>
    <xf numFmtId="165" fontId="14" fillId="4" borderId="36" xfId="4" applyFont="1" applyFill="1" applyBorder="1" applyAlignment="1" applyProtection="1">
      <alignment horizontal="center" vertical="center" wrapText="1"/>
    </xf>
    <xf numFmtId="166" fontId="18" fillId="0" borderId="37" xfId="4" applyNumberFormat="1" applyFont="1" applyFill="1" applyBorder="1" applyAlignment="1">
      <alignment horizontal="center" vertical="center" wrapText="1"/>
    </xf>
    <xf numFmtId="43" fontId="25" fillId="0" borderId="38" xfId="8" applyFont="1" applyFill="1" applyBorder="1" applyAlignment="1">
      <alignment horizontal="center" vertical="center" wrapText="1"/>
    </xf>
    <xf numFmtId="165" fontId="25" fillId="0" borderId="37" xfId="4" applyFont="1" applyFill="1" applyBorder="1" applyAlignment="1">
      <alignment horizontal="center" vertical="center" wrapText="1"/>
    </xf>
    <xf numFmtId="165" fontId="25" fillId="0" borderId="38" xfId="4" applyFont="1" applyFill="1" applyBorder="1" applyAlignment="1">
      <alignment horizontal="center" vertical="center" wrapText="1"/>
    </xf>
    <xf numFmtId="165" fontId="26" fillId="0" borderId="5" xfId="4" applyFont="1" applyBorder="1" applyAlignment="1" applyProtection="1">
      <alignment horizontal="center" vertical="center" wrapText="1"/>
    </xf>
    <xf numFmtId="165" fontId="26" fillId="0" borderId="29" xfId="4" applyFont="1" applyFill="1" applyBorder="1" applyAlignment="1">
      <alignment horizontal="center" vertical="center" wrapText="1"/>
    </xf>
    <xf numFmtId="165" fontId="26" fillId="0" borderId="30" xfId="4" applyFont="1" applyFill="1" applyBorder="1" applyAlignment="1">
      <alignment horizontal="center" vertical="center" wrapText="1"/>
    </xf>
  </cellXfs>
  <cellStyles count="9">
    <cellStyle name="Excel Built-in Normal" xfId="4"/>
    <cellStyle name="Heading" xfId="7"/>
    <cellStyle name="Heading1" xfId="1"/>
    <cellStyle name="Lien hypertexte 2" xfId="6"/>
    <cellStyle name="Milliers" xfId="8" builtinId="3"/>
    <cellStyle name="Normal" xfId="0" builtinId="0"/>
    <cellStyle name="Normal 2" xfId="5"/>
    <cellStyle name="Result" xfId="2"/>
    <cellStyle name="Result2" xfId="3"/>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6699"/>
      <rgbColor rgb="FF0066CC"/>
      <rgbColor rgb="FFCCCCFF"/>
      <rgbColor rgb="FF000080"/>
      <rgbColor rgb="FFFF00FF"/>
      <rgbColor rgb="FFFFFF00"/>
      <rgbColor rgb="FF00FFFF"/>
      <rgbColor rgb="FF800080"/>
      <rgbColor rgb="FF800000"/>
      <rgbColor rgb="FF008080"/>
      <rgbColor rgb="FF0000FF"/>
      <rgbColor rgb="FF00B0F0"/>
      <rgbColor rgb="FFCCFFFF"/>
      <rgbColor rgb="FFEEECE1"/>
      <rgbColor rgb="FFFFFF99"/>
      <rgbColor rgb="FF99CCFF"/>
      <rgbColor rgb="FFFF99CC"/>
      <rgbColor rgb="FFCC99FF"/>
      <rgbColor rgb="FFFFCC99"/>
      <rgbColor rgb="FF3366FF"/>
      <rgbColor rgb="FF33CCCC"/>
      <rgbColor rgb="FF99CC00"/>
      <rgbColor rgb="FFFFC000"/>
      <rgbColor rgb="FFFF9900"/>
      <rgbColor rgb="FFFF950E"/>
      <rgbColor rgb="FF558ED5"/>
      <rgbColor rgb="FF70AD47"/>
      <rgbColor rgb="FF003366"/>
      <rgbColor rgb="FF00B050"/>
      <rgbColor rgb="FF003300"/>
      <rgbColor rgb="FF333300"/>
      <rgbColor rgb="FF993300"/>
      <rgbColor rgb="FF993366"/>
      <rgbColor rgb="FF1F497D"/>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J50"/>
  <sheetViews>
    <sheetView tabSelected="1" zoomScale="90" zoomScaleNormal="90" workbookViewId="0">
      <selection activeCell="G4" sqref="G1:G1048576"/>
    </sheetView>
  </sheetViews>
  <sheetFormatPr baseColWidth="10" defaultColWidth="10.625" defaultRowHeight="15"/>
  <cols>
    <col min="1" max="1" width="12.5" style="1" customWidth="1"/>
    <col min="2" max="2" width="7.5" style="1" customWidth="1"/>
    <col min="3" max="3" width="12.25" style="1" customWidth="1"/>
    <col min="4" max="4" width="9" style="1" customWidth="1"/>
    <col min="5" max="5" width="9.625" style="1" customWidth="1"/>
    <col min="6" max="6" width="8.875" style="1" customWidth="1"/>
    <col min="7" max="7" width="10" style="1" customWidth="1"/>
    <col min="8" max="8" width="7.625" style="1" customWidth="1"/>
    <col min="9" max="9" width="11.75" style="2" customWidth="1"/>
    <col min="10" max="10" width="8.5" style="1" customWidth="1"/>
    <col min="11" max="11" width="10" style="1" customWidth="1"/>
    <col min="12" max="13" width="8.875" style="1" customWidth="1"/>
    <col min="14" max="14" width="9.5" style="1" customWidth="1"/>
    <col min="15" max="15" width="8.875" style="1" customWidth="1"/>
    <col min="16" max="16" width="8.75" style="1" customWidth="1"/>
    <col min="17" max="17" width="9.125" style="1" customWidth="1"/>
    <col min="18" max="18" width="9.25" style="1" customWidth="1"/>
    <col min="19" max="19" width="8.75" style="1" customWidth="1"/>
    <col min="20" max="20" width="9" style="1" customWidth="1"/>
    <col min="21" max="21" width="8.875" style="1" customWidth="1"/>
    <col min="22" max="22" width="9.75" style="1" customWidth="1"/>
    <col min="23" max="23" width="9.25" style="1" customWidth="1"/>
    <col min="24" max="24" width="11.5" style="1" customWidth="1"/>
    <col min="25" max="25" width="10.875" style="1" customWidth="1"/>
    <col min="26" max="30" width="5.375" style="1" customWidth="1"/>
    <col min="31" max="31" width="13" style="1" customWidth="1"/>
    <col min="32" max="32" width="5" style="1" customWidth="1"/>
    <col min="33" max="33" width="12.375" style="1" customWidth="1"/>
    <col min="34" max="37" width="6.25" style="1" customWidth="1"/>
    <col min="38" max="40" width="7.125" style="1" hidden="1" customWidth="1"/>
    <col min="41" max="1016" width="10.625" style="1"/>
    <col min="1020" max="1020" width="11" customWidth="1"/>
    <col min="1022" max="1024" width="10.5" customWidth="1"/>
  </cols>
  <sheetData>
    <row r="1" spans="1:1024" s="5" customFormat="1" ht="99" customHeight="1">
      <c r="A1" s="66" t="s">
        <v>40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3"/>
      <c r="AI1" s="3"/>
      <c r="AJ1" s="3"/>
      <c r="AK1" s="3"/>
      <c r="AL1" s="4"/>
      <c r="AM1" s="4"/>
      <c r="AN1" s="4"/>
      <c r="AMC1"/>
      <c r="AMD1"/>
      <c r="AME1"/>
      <c r="AMF1"/>
      <c r="AMG1"/>
      <c r="AMH1"/>
      <c r="AMI1"/>
      <c r="AMJ1"/>
    </row>
    <row r="2" spans="1:1024" ht="11.65"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
      <c r="AI2" s="6"/>
      <c r="AJ2" s="6"/>
      <c r="AK2" s="6"/>
      <c r="AL2" s="6"/>
      <c r="AM2" s="6"/>
      <c r="AN2" s="6"/>
    </row>
    <row r="3" spans="1:1024" ht="24.95" customHeight="1" thickBot="1">
      <c r="A3" s="68" t="s">
        <v>0</v>
      </c>
      <c r="B3" s="69" t="s">
        <v>1</v>
      </c>
      <c r="C3" s="70" t="s">
        <v>49</v>
      </c>
      <c r="D3" s="70"/>
      <c r="E3" s="70"/>
      <c r="F3" s="70"/>
      <c r="G3" s="70"/>
      <c r="H3" s="70"/>
      <c r="I3" s="71" t="s">
        <v>2</v>
      </c>
      <c r="J3" s="72" t="s">
        <v>3</v>
      </c>
      <c r="K3" s="73" t="s">
        <v>41</v>
      </c>
      <c r="L3" s="73"/>
      <c r="M3" s="73"/>
      <c r="N3" s="73"/>
      <c r="O3" s="73"/>
      <c r="P3" s="73"/>
      <c r="Q3" s="73"/>
      <c r="R3" s="73"/>
      <c r="S3" s="73"/>
      <c r="T3" s="73"/>
      <c r="U3" s="73"/>
      <c r="V3" s="73"/>
      <c r="W3" s="73"/>
      <c r="X3" s="73"/>
      <c r="Y3" s="73"/>
      <c r="Z3" s="73"/>
      <c r="AA3" s="73"/>
      <c r="AB3" s="73"/>
      <c r="AC3" s="73"/>
      <c r="AD3" s="73"/>
      <c r="AE3" s="73"/>
      <c r="AF3" s="73"/>
      <c r="AG3" s="58" t="s">
        <v>4</v>
      </c>
      <c r="AH3" s="6"/>
      <c r="AI3" s="6"/>
      <c r="AJ3" s="6"/>
      <c r="AK3" s="6"/>
      <c r="AL3" s="6"/>
      <c r="AM3" s="6"/>
      <c r="AN3" s="6"/>
    </row>
    <row r="4" spans="1:1024" ht="78.75" customHeight="1" thickBot="1">
      <c r="A4" s="68"/>
      <c r="B4" s="69"/>
      <c r="C4" s="83" t="s">
        <v>65</v>
      </c>
      <c r="D4" s="84" t="s">
        <v>66</v>
      </c>
      <c r="E4" s="85" t="s">
        <v>67</v>
      </c>
      <c r="F4" s="85" t="s">
        <v>69</v>
      </c>
      <c r="G4" s="85" t="s">
        <v>68</v>
      </c>
      <c r="H4" s="59" t="s">
        <v>39</v>
      </c>
      <c r="I4" s="71"/>
      <c r="J4" s="72"/>
      <c r="K4" s="7" t="s">
        <v>45</v>
      </c>
      <c r="L4" s="8" t="s">
        <v>44</v>
      </c>
      <c r="M4" s="9" t="s">
        <v>46</v>
      </c>
      <c r="N4" s="10" t="s">
        <v>48</v>
      </c>
      <c r="O4" s="10" t="s">
        <v>52</v>
      </c>
      <c r="P4" s="8" t="s">
        <v>53</v>
      </c>
      <c r="Q4" s="9" t="s">
        <v>54</v>
      </c>
      <c r="R4" s="11" t="s">
        <v>55</v>
      </c>
      <c r="S4" s="11" t="s">
        <v>56</v>
      </c>
      <c r="T4" s="11" t="s">
        <v>58</v>
      </c>
      <c r="U4" s="11" t="s">
        <v>59</v>
      </c>
      <c r="V4" s="11" t="s">
        <v>61</v>
      </c>
      <c r="W4" s="12" t="s">
        <v>62</v>
      </c>
      <c r="X4" s="10" t="s">
        <v>63</v>
      </c>
      <c r="Y4" s="8" t="s">
        <v>64</v>
      </c>
      <c r="Z4" s="12"/>
      <c r="AA4" s="13"/>
      <c r="AB4" s="10"/>
      <c r="AC4" s="62"/>
      <c r="AD4" s="14"/>
      <c r="AE4" s="15" t="s">
        <v>5</v>
      </c>
      <c r="AG4" s="16"/>
      <c r="AH4" s="58"/>
      <c r="AI4" s="6"/>
      <c r="AJ4" s="6"/>
      <c r="AK4" s="6"/>
      <c r="AL4" s="6"/>
      <c r="AM4" s="6"/>
      <c r="AN4" s="6"/>
      <c r="AO4" s="6"/>
      <c r="AMC4" s="1"/>
    </row>
    <row r="5" spans="1:1024" ht="9.9499999999999993" customHeight="1" thickBot="1">
      <c r="A5" s="6"/>
      <c r="B5" s="6"/>
      <c r="C5" s="6"/>
      <c r="D5" s="6"/>
      <c r="E5" s="6"/>
      <c r="F5" s="6"/>
      <c r="G5" s="6"/>
      <c r="H5" s="6"/>
      <c r="I5" s="6"/>
      <c r="J5" s="6"/>
      <c r="K5" s="6"/>
      <c r="L5" s="6"/>
      <c r="M5" s="6"/>
      <c r="N5" s="6"/>
      <c r="O5" s="6"/>
      <c r="P5" s="6"/>
      <c r="Q5" s="6"/>
      <c r="R5" s="6"/>
      <c r="S5" s="6"/>
      <c r="T5" s="6"/>
      <c r="U5" s="6"/>
      <c r="V5" s="6" t="s">
        <v>6</v>
      </c>
      <c r="W5" s="6"/>
      <c r="X5" s="6"/>
      <c r="Y5" s="6"/>
      <c r="Z5" s="6"/>
      <c r="AA5" s="6"/>
      <c r="AB5" s="6"/>
      <c r="AC5" s="6"/>
      <c r="AD5" s="6"/>
      <c r="AE5" s="6"/>
      <c r="AF5" s="6"/>
      <c r="AG5" s="6"/>
      <c r="AL5" s="6"/>
      <c r="AM5" s="6"/>
      <c r="AN5" s="6"/>
    </row>
    <row r="6" spans="1:1024" ht="15" customHeight="1">
      <c r="A6" s="17" t="s">
        <v>7</v>
      </c>
      <c r="B6" s="64">
        <f>(COUNT(C7:G7)+COUNT(K7:AD7))*5.5</f>
        <v>44</v>
      </c>
      <c r="C6" s="74"/>
      <c r="D6" s="74" t="s">
        <v>12</v>
      </c>
      <c r="E6" s="74" t="s">
        <v>12</v>
      </c>
      <c r="F6" s="74"/>
      <c r="G6" s="74"/>
      <c r="H6" s="75"/>
      <c r="I6" s="79">
        <v>431</v>
      </c>
      <c r="J6" s="77"/>
      <c r="K6" s="18"/>
      <c r="L6" s="18"/>
      <c r="M6" s="18"/>
      <c r="N6" s="18" t="s">
        <v>12</v>
      </c>
      <c r="O6" s="18" t="s">
        <v>12</v>
      </c>
      <c r="P6" s="18"/>
      <c r="Q6" s="18"/>
      <c r="R6" s="18"/>
      <c r="S6" s="18"/>
      <c r="T6" s="18" t="s">
        <v>12</v>
      </c>
      <c r="U6" s="18"/>
      <c r="V6" s="18" t="s">
        <v>43</v>
      </c>
      <c r="W6" s="18" t="s">
        <v>12</v>
      </c>
      <c r="X6" s="18"/>
      <c r="Y6" s="18" t="s">
        <v>12</v>
      </c>
      <c r="Z6" s="18"/>
      <c r="AA6" s="18"/>
      <c r="AB6" s="18"/>
      <c r="AC6" s="18"/>
      <c r="AD6" s="18"/>
      <c r="AE6" s="56">
        <v>448</v>
      </c>
      <c r="AF6" s="19"/>
      <c r="AG6" s="20" t="str">
        <f t="shared" ref="AG6:AG27" si="0">A6</f>
        <v xml:space="preserve">Gaelle .D
</v>
      </c>
      <c r="AL6" s="6"/>
      <c r="AM6" s="6"/>
      <c r="AN6" s="6"/>
    </row>
    <row r="7" spans="1:1024" ht="15" customHeight="1" thickBot="1">
      <c r="A7" s="21" t="s">
        <v>8</v>
      </c>
      <c r="B7" s="65"/>
      <c r="C7" s="54"/>
      <c r="D7" s="54">
        <v>270</v>
      </c>
      <c r="E7" s="54">
        <v>176</v>
      </c>
      <c r="F7" s="54"/>
      <c r="G7" s="54"/>
      <c r="H7" s="76"/>
      <c r="I7" s="80" t="str">
        <f>IF(ISNA(HLOOKUP(I6,C7:G7,1,0)),"",A6)</f>
        <v/>
      </c>
      <c r="J7" s="78"/>
      <c r="K7" s="22"/>
      <c r="L7" s="25"/>
      <c r="M7" s="30"/>
      <c r="N7" s="30">
        <v>378</v>
      </c>
      <c r="O7" s="30">
        <v>335</v>
      </c>
      <c r="P7" s="30"/>
      <c r="Q7" s="30"/>
      <c r="R7" s="30"/>
      <c r="S7" s="30"/>
      <c r="T7" s="30">
        <v>442</v>
      </c>
      <c r="U7" s="30"/>
      <c r="V7" s="30">
        <v>357</v>
      </c>
      <c r="W7" s="30">
        <v>399</v>
      </c>
      <c r="X7" s="30"/>
      <c r="Y7" s="30">
        <v>353</v>
      </c>
      <c r="Z7" s="30"/>
      <c r="AA7" s="30"/>
      <c r="AB7" s="30"/>
      <c r="AC7" s="30"/>
      <c r="AD7" s="30"/>
      <c r="AE7" s="57" t="str">
        <f>IF(ISNA(HLOOKUP(AE6,J7:AD7,1,0)),"",A6)</f>
        <v/>
      </c>
      <c r="AF7" s="19"/>
      <c r="AG7" s="23" t="str">
        <f t="shared" si="0"/>
        <v>17/25ans JFSV</v>
      </c>
      <c r="AL7" s="6"/>
      <c r="AM7" s="6"/>
      <c r="AN7" s="6"/>
    </row>
    <row r="8" spans="1:1024" ht="15" customHeight="1">
      <c r="A8" s="17" t="s">
        <v>9</v>
      </c>
      <c r="B8" s="64">
        <f>(COUNT(C9:G9)+COUNT(K9:AD9))*5.5</f>
        <v>16.5</v>
      </c>
      <c r="C8" s="74"/>
      <c r="D8" s="74"/>
      <c r="E8" s="74"/>
      <c r="F8" s="74"/>
      <c r="G8" s="74"/>
      <c r="H8" s="75"/>
      <c r="I8" s="81"/>
      <c r="J8" s="77"/>
      <c r="K8" s="18"/>
      <c r="L8" s="18"/>
      <c r="M8" s="18"/>
      <c r="N8" s="18"/>
      <c r="O8" s="18"/>
      <c r="P8" s="18"/>
      <c r="Q8" s="18"/>
      <c r="R8" s="18"/>
      <c r="S8" s="18"/>
      <c r="T8" s="18" t="s">
        <v>12</v>
      </c>
      <c r="U8" s="18" t="s">
        <v>12</v>
      </c>
      <c r="V8" s="18" t="s">
        <v>12</v>
      </c>
      <c r="W8" s="18"/>
      <c r="X8" s="18"/>
      <c r="Y8" s="18"/>
      <c r="Z8" s="18"/>
      <c r="AA8" s="18"/>
      <c r="AB8" s="18"/>
      <c r="AC8" s="18"/>
      <c r="AD8" s="18"/>
      <c r="AE8" s="56">
        <v>511</v>
      </c>
      <c r="AF8" s="26"/>
      <c r="AG8" s="24" t="str">
        <f t="shared" si="0"/>
        <v xml:space="preserve">Delphine .L </v>
      </c>
      <c r="AL8" s="6"/>
      <c r="AM8" s="6"/>
      <c r="AN8" s="6"/>
    </row>
    <row r="9" spans="1:1024" ht="15" customHeight="1" thickBot="1">
      <c r="A9" s="21" t="s">
        <v>10</v>
      </c>
      <c r="B9" s="65"/>
      <c r="C9" s="54"/>
      <c r="D9" s="54"/>
      <c r="E9" s="54"/>
      <c r="F9" s="54"/>
      <c r="G9" s="54"/>
      <c r="H9" s="76"/>
      <c r="I9" s="82"/>
      <c r="J9" s="78"/>
      <c r="K9" s="25"/>
      <c r="L9" s="25"/>
      <c r="M9" s="25"/>
      <c r="N9" s="25"/>
      <c r="O9" s="25"/>
      <c r="P9" s="25"/>
      <c r="Q9" s="25"/>
      <c r="R9" s="25"/>
      <c r="S9" s="25"/>
      <c r="T9" s="25">
        <v>366</v>
      </c>
      <c r="U9" s="25">
        <v>408</v>
      </c>
      <c r="V9" s="25">
        <v>389</v>
      </c>
      <c r="W9" s="25"/>
      <c r="X9" s="25"/>
      <c r="Y9" s="25"/>
      <c r="Z9" s="25"/>
      <c r="AA9" s="25"/>
      <c r="AB9" s="22"/>
      <c r="AC9" s="22"/>
      <c r="AD9" s="22"/>
      <c r="AE9" s="57" t="str">
        <f t="shared" ref="AE9" si="1">IF(ISNA(HLOOKUP(AE8,J9:AD9,1,0)),"",A8)</f>
        <v/>
      </c>
      <c r="AF9" s="26"/>
      <c r="AG9" s="27" t="str">
        <f t="shared" si="0"/>
        <v xml:space="preserve"> 29/49ans  SFSV</v>
      </c>
      <c r="AL9" s="6"/>
      <c r="AM9" s="6"/>
      <c r="AN9" s="6"/>
    </row>
    <row r="10" spans="1:1024" ht="15" customHeight="1">
      <c r="A10" s="17" t="s">
        <v>13</v>
      </c>
      <c r="B10" s="64">
        <f t="shared" ref="B10" si="2">(COUNT(C11:G11)+COUNT(K11:AD11))*5.5</f>
        <v>60.5</v>
      </c>
      <c r="C10" s="74"/>
      <c r="D10" s="61" t="s">
        <v>12</v>
      </c>
      <c r="E10" s="61" t="s">
        <v>12</v>
      </c>
      <c r="F10" s="61"/>
      <c r="G10" s="61"/>
      <c r="H10" s="75"/>
      <c r="I10" s="79">
        <v>474</v>
      </c>
      <c r="J10" s="77"/>
      <c r="K10" s="18" t="s">
        <v>12</v>
      </c>
      <c r="L10" s="28"/>
      <c r="M10" s="18" t="s">
        <v>12</v>
      </c>
      <c r="N10" s="28" t="s">
        <v>12</v>
      </c>
      <c r="O10" s="28" t="s">
        <v>12</v>
      </c>
      <c r="P10" s="18" t="s">
        <v>12</v>
      </c>
      <c r="Q10" s="18" t="s">
        <v>12</v>
      </c>
      <c r="R10" s="18"/>
      <c r="S10" s="18"/>
      <c r="T10" s="18" t="s">
        <v>12</v>
      </c>
      <c r="U10" s="18" t="s">
        <v>12</v>
      </c>
      <c r="V10" s="18" t="s">
        <v>12</v>
      </c>
      <c r="W10" s="18"/>
      <c r="X10" s="18"/>
      <c r="Y10" s="18"/>
      <c r="Z10" s="18"/>
      <c r="AA10" s="18"/>
      <c r="AB10" s="18"/>
      <c r="AC10" s="18"/>
      <c r="AD10" s="18"/>
      <c r="AE10" s="56">
        <v>518</v>
      </c>
      <c r="AF10" s="26"/>
      <c r="AG10" s="20" t="str">
        <f t="shared" si="0"/>
        <v>Christine M</v>
      </c>
      <c r="AL10" s="6"/>
      <c r="AN10" s="6"/>
    </row>
    <row r="11" spans="1:1024" ht="15" customHeight="1" thickBot="1">
      <c r="A11" s="21" t="s">
        <v>14</v>
      </c>
      <c r="B11" s="65"/>
      <c r="C11" s="54"/>
      <c r="D11" s="60">
        <v>394</v>
      </c>
      <c r="E11" s="54">
        <v>474</v>
      </c>
      <c r="F11" s="54"/>
      <c r="G11" s="54"/>
      <c r="H11" s="76"/>
      <c r="I11" s="82" t="str">
        <f>IF(ISNA(HLOOKUP(I10,C11:G11,1,0)),"",A10)</f>
        <v>Christine M</v>
      </c>
      <c r="J11" s="78"/>
      <c r="K11" s="25">
        <v>458</v>
      </c>
      <c r="L11" s="30"/>
      <c r="M11" s="25">
        <v>497</v>
      </c>
      <c r="N11" s="30">
        <v>493</v>
      </c>
      <c r="O11" s="30">
        <v>493</v>
      </c>
      <c r="P11" s="25">
        <v>496</v>
      </c>
      <c r="Q11" s="25">
        <v>518</v>
      </c>
      <c r="R11" s="25"/>
      <c r="S11" s="25"/>
      <c r="T11" s="25">
        <v>477</v>
      </c>
      <c r="U11" s="25">
        <v>499</v>
      </c>
      <c r="V11" s="25">
        <v>511</v>
      </c>
      <c r="W11" s="25"/>
      <c r="X11" s="25"/>
      <c r="Y11" s="25"/>
      <c r="Z11" s="25"/>
      <c r="AA11" s="25"/>
      <c r="AB11" s="22"/>
      <c r="AC11" s="22"/>
      <c r="AD11" s="37"/>
      <c r="AE11" s="63" t="str">
        <f>IF(ISNA(HLOOKUP(AE10,J11:AD11,1,0)),"",A10)</f>
        <v>Christine M</v>
      </c>
      <c r="AF11" s="19"/>
      <c r="AG11" s="23" t="str">
        <f t="shared" si="0"/>
        <v>50/59 VFSV</v>
      </c>
      <c r="AL11" s="6"/>
      <c r="AN11" s="6"/>
    </row>
    <row r="12" spans="1:1024" ht="15" customHeight="1">
      <c r="A12" s="32" t="s">
        <v>15</v>
      </c>
      <c r="B12" s="64">
        <f t="shared" ref="B12" si="3">(COUNT(C13:G13)+COUNT(K13:AD13))*5.5</f>
        <v>49.5</v>
      </c>
      <c r="C12" s="74"/>
      <c r="D12" s="61" t="s">
        <v>43</v>
      </c>
      <c r="E12" s="61" t="s">
        <v>42</v>
      </c>
      <c r="F12" s="61"/>
      <c r="G12" s="61"/>
      <c r="H12" s="75"/>
      <c r="I12" s="79">
        <v>518</v>
      </c>
      <c r="J12" s="77"/>
      <c r="K12" s="18"/>
      <c r="L12" s="28" t="s">
        <v>42</v>
      </c>
      <c r="M12" s="18" t="s">
        <v>42</v>
      </c>
      <c r="N12" s="18" t="s">
        <v>42</v>
      </c>
      <c r="O12" s="28" t="s">
        <v>42</v>
      </c>
      <c r="P12" s="18"/>
      <c r="Q12" s="18"/>
      <c r="R12" s="18"/>
      <c r="S12" s="18"/>
      <c r="T12" s="18" t="s">
        <v>42</v>
      </c>
      <c r="U12" s="18" t="s">
        <v>42</v>
      </c>
      <c r="V12" s="18" t="s">
        <v>42</v>
      </c>
      <c r="W12" s="18"/>
      <c r="X12" s="18"/>
      <c r="Y12" s="18"/>
      <c r="Z12" s="18"/>
      <c r="AA12" s="18"/>
      <c r="AB12" s="18"/>
      <c r="AC12" s="18"/>
      <c r="AD12" s="18"/>
      <c r="AE12" s="56">
        <v>533</v>
      </c>
      <c r="AF12" s="33"/>
      <c r="AG12" s="34" t="str">
        <f t="shared" si="0"/>
        <v xml:space="preserve">Jean Michel.  L 
</v>
      </c>
      <c r="AL12" s="6"/>
      <c r="AM12" s="6"/>
      <c r="AN12" s="6"/>
    </row>
    <row r="13" spans="1:1024" ht="15" customHeight="1" thickBot="1">
      <c r="A13" s="35" t="s">
        <v>36</v>
      </c>
      <c r="B13" s="65"/>
      <c r="C13" s="54"/>
      <c r="D13" s="54">
        <v>471</v>
      </c>
      <c r="E13" s="60">
        <v>518</v>
      </c>
      <c r="F13" s="60"/>
      <c r="G13" s="54"/>
      <c r="H13" s="76"/>
      <c r="I13" s="82" t="str">
        <f>IF(ISNA(HLOOKUP(I12,C13:G13,1,0)),"",A12)</f>
        <v xml:space="preserve">Jean Michel.  L 
</v>
      </c>
      <c r="J13" s="78"/>
      <c r="K13" s="25"/>
      <c r="L13" s="30">
        <v>501</v>
      </c>
      <c r="M13" s="25">
        <v>519</v>
      </c>
      <c r="N13" s="25">
        <v>515</v>
      </c>
      <c r="O13" s="30">
        <v>530</v>
      </c>
      <c r="P13" s="25"/>
      <c r="Q13" s="25"/>
      <c r="R13" s="25"/>
      <c r="S13" s="25"/>
      <c r="T13" s="25">
        <v>530</v>
      </c>
      <c r="U13" s="25">
        <v>533</v>
      </c>
      <c r="V13" s="25">
        <v>523</v>
      </c>
      <c r="W13" s="25"/>
      <c r="X13" s="25"/>
      <c r="Y13" s="25"/>
      <c r="Z13" s="25"/>
      <c r="AA13" s="25"/>
      <c r="AB13" s="22"/>
      <c r="AC13" s="22"/>
      <c r="AD13" s="22"/>
      <c r="AE13" s="63" t="str">
        <f t="shared" ref="AE13" si="4">IF(ISNA(HLOOKUP(AE12,J13:AD13,1,0)),"",A12)</f>
        <v xml:space="preserve">Jean Michel.  L 
</v>
      </c>
      <c r="AF13" s="33"/>
      <c r="AG13" s="36" t="str">
        <f t="shared" si="0"/>
        <v>50/59 VMSV</v>
      </c>
      <c r="AL13" s="6"/>
      <c r="AM13" s="6"/>
      <c r="AN13" s="6"/>
    </row>
    <row r="14" spans="1:1024" ht="15" customHeight="1">
      <c r="A14" s="32" t="s">
        <v>16</v>
      </c>
      <c r="B14" s="64">
        <f t="shared" ref="B14" si="5">(COUNT(C15:G15)+COUNT(K15:AD15))*5.5</f>
        <v>55</v>
      </c>
      <c r="C14" s="74" t="s">
        <v>43</v>
      </c>
      <c r="D14" s="74" t="s">
        <v>47</v>
      </c>
      <c r="E14" s="74"/>
      <c r="F14" s="74"/>
      <c r="G14" s="74"/>
      <c r="H14" s="75"/>
      <c r="I14" s="79">
        <v>518</v>
      </c>
      <c r="J14" s="77"/>
      <c r="K14" s="18"/>
      <c r="L14" s="18" t="s">
        <v>43</v>
      </c>
      <c r="M14" s="18" t="s">
        <v>43</v>
      </c>
      <c r="N14" s="18" t="s">
        <v>47</v>
      </c>
      <c r="O14" s="18" t="s">
        <v>47</v>
      </c>
      <c r="P14" s="18"/>
      <c r="Q14" s="18" t="s">
        <v>43</v>
      </c>
      <c r="R14" s="18"/>
      <c r="S14" s="18"/>
      <c r="T14" s="18" t="s">
        <v>47</v>
      </c>
      <c r="U14" s="18" t="s">
        <v>47</v>
      </c>
      <c r="V14" s="18" t="s">
        <v>43</v>
      </c>
      <c r="W14" s="18"/>
      <c r="X14" s="18"/>
      <c r="Y14" s="18"/>
      <c r="Z14" s="18"/>
      <c r="AA14" s="18"/>
      <c r="AB14" s="18"/>
      <c r="AC14" s="18"/>
      <c r="AD14" s="18"/>
      <c r="AE14" s="56">
        <v>533</v>
      </c>
      <c r="AF14" s="38"/>
      <c r="AG14" s="34" t="str">
        <f t="shared" si="0"/>
        <v xml:space="preserve">Pascal . G
</v>
      </c>
      <c r="AL14" s="6"/>
      <c r="AM14" s="6"/>
      <c r="AN14" s="6"/>
    </row>
    <row r="15" spans="1:1024" ht="15" customHeight="1" thickBot="1">
      <c r="A15" s="35" t="s">
        <v>36</v>
      </c>
      <c r="B15" s="65"/>
      <c r="C15" s="54">
        <v>432</v>
      </c>
      <c r="D15" s="54">
        <v>410</v>
      </c>
      <c r="E15" s="54"/>
      <c r="F15" s="54"/>
      <c r="G15" s="54"/>
      <c r="H15" s="76"/>
      <c r="I15" s="82" t="str">
        <f>IF(ISNA(HLOOKUP(I14,C15:G15,1,0)),"",A14)</f>
        <v/>
      </c>
      <c r="J15" s="78"/>
      <c r="K15" s="25"/>
      <c r="L15" s="25">
        <v>451</v>
      </c>
      <c r="M15" s="25">
        <v>430</v>
      </c>
      <c r="N15" s="25">
        <v>471</v>
      </c>
      <c r="O15" s="25">
        <v>410</v>
      </c>
      <c r="P15" s="25"/>
      <c r="Q15" s="25">
        <v>476</v>
      </c>
      <c r="R15" s="25"/>
      <c r="S15" s="25"/>
      <c r="T15" s="25">
        <v>491</v>
      </c>
      <c r="U15" s="25">
        <v>489</v>
      </c>
      <c r="V15" s="25">
        <v>480</v>
      </c>
      <c r="W15" s="25"/>
      <c r="X15" s="25"/>
      <c r="Y15" s="25"/>
      <c r="Z15" s="25"/>
      <c r="AA15" s="25"/>
      <c r="AB15" s="22"/>
      <c r="AC15" s="22"/>
      <c r="AD15" s="22"/>
      <c r="AE15" s="57" t="str">
        <f t="shared" ref="AE15" si="6">IF(ISNA(HLOOKUP(AE14,J15:AD15,1,0)),"",A14)</f>
        <v/>
      </c>
      <c r="AF15" s="19"/>
      <c r="AG15" s="36" t="str">
        <f t="shared" si="0"/>
        <v>50/59 VMSV</v>
      </c>
      <c r="AL15" s="6"/>
      <c r="AM15" s="6"/>
      <c r="AN15" s="6"/>
    </row>
    <row r="16" spans="1:1024" ht="15" customHeight="1">
      <c r="A16" s="32" t="s">
        <v>50</v>
      </c>
      <c r="B16" s="64">
        <f t="shared" ref="B16" si="7">(COUNT(C17:G17)+COUNT(K17:AD17))*5.5</f>
        <v>44</v>
      </c>
      <c r="C16" s="74" t="s">
        <v>47</v>
      </c>
      <c r="D16" s="74" t="s">
        <v>37</v>
      </c>
      <c r="E16" s="74"/>
      <c r="F16" s="74"/>
      <c r="G16" s="74"/>
      <c r="H16" s="75"/>
      <c r="I16" s="79">
        <v>518</v>
      </c>
      <c r="J16" s="77"/>
      <c r="K16" s="18"/>
      <c r="L16" s="18"/>
      <c r="M16" s="18"/>
      <c r="N16" s="18" t="s">
        <v>37</v>
      </c>
      <c r="O16" s="18" t="s">
        <v>43</v>
      </c>
      <c r="P16" s="18"/>
      <c r="Q16" s="18"/>
      <c r="R16" s="18"/>
      <c r="S16" s="18"/>
      <c r="T16" s="18" t="s">
        <v>37</v>
      </c>
      <c r="U16" s="18"/>
      <c r="V16" s="18" t="s">
        <v>47</v>
      </c>
      <c r="W16" s="18" t="s">
        <v>43</v>
      </c>
      <c r="X16" s="18" t="s">
        <v>42</v>
      </c>
      <c r="Y16" s="18"/>
      <c r="Z16" s="18"/>
      <c r="AA16" s="18"/>
      <c r="AB16" s="18"/>
      <c r="AC16" s="18"/>
      <c r="AD16" s="18"/>
      <c r="AE16" s="56">
        <v>533</v>
      </c>
      <c r="AF16" s="38"/>
      <c r="AG16" s="34" t="str">
        <f t="shared" ref="AG16:AG17" si="8">A16</f>
        <v>Laurent D</v>
      </c>
      <c r="AL16" s="6"/>
      <c r="AM16" s="6"/>
      <c r="AN16" s="6"/>
    </row>
    <row r="17" spans="1:42" ht="15" customHeight="1" thickBot="1">
      <c r="A17" s="35" t="s">
        <v>36</v>
      </c>
      <c r="B17" s="65"/>
      <c r="C17" s="54">
        <v>59</v>
      </c>
      <c r="D17" s="54">
        <v>342</v>
      </c>
      <c r="E17" s="54"/>
      <c r="F17" s="54"/>
      <c r="G17" s="54"/>
      <c r="H17" s="76"/>
      <c r="I17" s="82" t="str">
        <f>IF(ISNA(HLOOKUP(I16,C17:G17,1,0)),"",A16)</f>
        <v/>
      </c>
      <c r="J17" s="78"/>
      <c r="K17" s="25"/>
      <c r="L17" s="25"/>
      <c r="M17" s="25"/>
      <c r="N17" s="25">
        <v>454</v>
      </c>
      <c r="O17" s="25">
        <v>426</v>
      </c>
      <c r="P17" s="25"/>
      <c r="Q17" s="25"/>
      <c r="R17" s="25"/>
      <c r="S17" s="25"/>
      <c r="T17" s="25">
        <v>460</v>
      </c>
      <c r="U17" s="25"/>
      <c r="V17" s="25">
        <v>435</v>
      </c>
      <c r="W17" s="25">
        <v>495</v>
      </c>
      <c r="X17" s="25">
        <v>466</v>
      </c>
      <c r="Y17" s="25"/>
      <c r="Z17" s="25"/>
      <c r="AA17" s="25"/>
      <c r="AB17" s="22"/>
      <c r="AC17" s="22"/>
      <c r="AD17" s="22"/>
      <c r="AE17" s="57" t="str">
        <f t="shared" ref="AE17" si="9">IF(ISNA(HLOOKUP(AE16,J17:AD17,1,0)),"",A16)</f>
        <v/>
      </c>
      <c r="AF17" s="19"/>
      <c r="AG17" s="36" t="str">
        <f t="shared" si="8"/>
        <v>50/59 VMSV</v>
      </c>
      <c r="AL17" s="6"/>
      <c r="AM17" s="6"/>
      <c r="AN17" s="6"/>
    </row>
    <row r="18" spans="1:42" ht="15" customHeight="1">
      <c r="A18" s="17" t="s">
        <v>11</v>
      </c>
      <c r="B18" s="64">
        <f t="shared" ref="B18" si="10">(COUNT(C19:G19)+COUNT(K19:AD19))*5.5</f>
        <v>55</v>
      </c>
      <c r="C18" s="74" t="s">
        <v>12</v>
      </c>
      <c r="D18" s="74"/>
      <c r="E18" s="74"/>
      <c r="F18" s="74" t="s">
        <v>12</v>
      </c>
      <c r="G18" s="74"/>
      <c r="H18" s="75"/>
      <c r="I18" s="79">
        <v>510</v>
      </c>
      <c r="J18" s="77"/>
      <c r="K18" s="18"/>
      <c r="L18" s="18" t="s">
        <v>12</v>
      </c>
      <c r="M18" s="28" t="s">
        <v>12</v>
      </c>
      <c r="N18" s="18" t="s">
        <v>12</v>
      </c>
      <c r="O18" s="18" t="s">
        <v>12</v>
      </c>
      <c r="P18" s="18"/>
      <c r="Q18" s="18" t="s">
        <v>12</v>
      </c>
      <c r="R18" s="18"/>
      <c r="S18" s="18"/>
      <c r="T18" s="18" t="s">
        <v>57</v>
      </c>
      <c r="U18" s="18"/>
      <c r="V18" s="18" t="s">
        <v>12</v>
      </c>
      <c r="W18" s="18"/>
      <c r="X18" s="18"/>
      <c r="Y18" s="18" t="s">
        <v>12</v>
      </c>
      <c r="Z18" s="18"/>
      <c r="AA18" s="18"/>
      <c r="AB18" s="18"/>
      <c r="AC18" s="18"/>
      <c r="AD18" s="18"/>
      <c r="AE18" s="56">
        <v>541</v>
      </c>
      <c r="AF18" s="29"/>
      <c r="AG18" s="24" t="str">
        <f>A18</f>
        <v xml:space="preserve">Claudy .V-Z
</v>
      </c>
      <c r="AL18" s="6"/>
      <c r="AN18" s="6"/>
    </row>
    <row r="19" spans="1:42" ht="15" customHeight="1" thickBot="1">
      <c r="A19" s="21" t="s">
        <v>35</v>
      </c>
      <c r="B19" s="65"/>
      <c r="C19" s="54">
        <v>62</v>
      </c>
      <c r="D19" s="60"/>
      <c r="E19" s="54"/>
      <c r="F19" s="54">
        <v>510</v>
      </c>
      <c r="G19" s="54"/>
      <c r="H19" s="76"/>
      <c r="I19" s="82" t="str">
        <f>IF(ISNA(HLOOKUP(I18,C19:G19,1,0)),"",A18)</f>
        <v xml:space="preserve">Claudy .V-Z
</v>
      </c>
      <c r="J19" s="78"/>
      <c r="K19" s="25"/>
      <c r="L19" s="25">
        <v>541</v>
      </c>
      <c r="M19" s="30">
        <v>515</v>
      </c>
      <c r="N19" s="25">
        <v>534</v>
      </c>
      <c r="O19" s="25">
        <v>532</v>
      </c>
      <c r="P19" s="25"/>
      <c r="Q19" s="25">
        <v>500</v>
      </c>
      <c r="R19" s="25"/>
      <c r="S19" s="25"/>
      <c r="T19" s="25">
        <v>518</v>
      </c>
      <c r="U19" s="25"/>
      <c r="V19" s="25">
        <v>476</v>
      </c>
      <c r="W19" s="25"/>
      <c r="X19" s="25"/>
      <c r="Y19" s="25">
        <v>523</v>
      </c>
      <c r="Z19" s="25"/>
      <c r="AA19" s="25"/>
      <c r="AB19" s="22"/>
      <c r="AC19" s="22"/>
      <c r="AD19" s="22"/>
      <c r="AE19" s="63" t="str">
        <f t="shared" ref="AE19" si="11">IF(ISNA(HLOOKUP(AE18,J19:AD19,1,0)),"",A18)</f>
        <v xml:space="preserve">Claudy .V-Z
</v>
      </c>
      <c r="AF19" s="31"/>
      <c r="AG19" s="27" t="str">
        <f>A19</f>
        <v>50/59 SFAV</v>
      </c>
      <c r="AL19" s="6"/>
      <c r="AN19" s="6"/>
    </row>
    <row r="20" spans="1:42" ht="15" customHeight="1">
      <c r="A20" s="17" t="s">
        <v>19</v>
      </c>
      <c r="B20" s="64">
        <f t="shared" ref="B20" si="12">(COUNT(C21:G21)+COUNT(K21:AD21))*5.5</f>
        <v>49.5</v>
      </c>
      <c r="C20" s="74" t="s">
        <v>12</v>
      </c>
      <c r="D20" s="74"/>
      <c r="E20" s="74"/>
      <c r="F20" s="74" t="s">
        <v>43</v>
      </c>
      <c r="G20" s="74"/>
      <c r="H20" s="75"/>
      <c r="I20" s="79">
        <v>437</v>
      </c>
      <c r="J20" s="77"/>
      <c r="K20" s="18"/>
      <c r="L20" s="18"/>
      <c r="M20" s="18" t="s">
        <v>12</v>
      </c>
      <c r="N20" s="18"/>
      <c r="O20" s="18" t="s">
        <v>12</v>
      </c>
      <c r="P20" s="18"/>
      <c r="Q20" s="18" t="s">
        <v>12</v>
      </c>
      <c r="R20" s="18"/>
      <c r="S20" s="18"/>
      <c r="T20" s="18" t="s">
        <v>12</v>
      </c>
      <c r="U20" s="18" t="s">
        <v>12</v>
      </c>
      <c r="V20" s="18"/>
      <c r="W20" s="18" t="s">
        <v>43</v>
      </c>
      <c r="X20" s="18"/>
      <c r="Y20" s="18" t="s">
        <v>12</v>
      </c>
      <c r="Z20" s="18"/>
      <c r="AA20" s="18"/>
      <c r="AB20" s="18"/>
      <c r="AC20" s="18"/>
      <c r="AD20" s="18"/>
      <c r="AE20" s="56">
        <v>530</v>
      </c>
      <c r="AF20" s="33"/>
      <c r="AG20" s="20" t="str">
        <f t="shared" si="0"/>
        <v xml:space="preserve">Jacqueline .M
</v>
      </c>
      <c r="AL20" s="6"/>
      <c r="AM20" s="6"/>
      <c r="AN20" s="6"/>
    </row>
    <row r="21" spans="1:42" ht="15" customHeight="1" thickBot="1">
      <c r="A21" s="21" t="s">
        <v>20</v>
      </c>
      <c r="B21" s="65"/>
      <c r="C21" s="54">
        <v>62</v>
      </c>
      <c r="D21" s="54"/>
      <c r="E21" s="54"/>
      <c r="F21" s="54">
        <v>335</v>
      </c>
      <c r="G21" s="54"/>
      <c r="H21" s="76"/>
      <c r="I21" s="82" t="str">
        <f>IF(ISNA(HLOOKUP(I20,C21:G21,1,0)),"",A20)</f>
        <v/>
      </c>
      <c r="J21" s="78"/>
      <c r="K21" s="25"/>
      <c r="L21" s="25"/>
      <c r="M21" s="25">
        <v>400</v>
      </c>
      <c r="N21" s="25"/>
      <c r="O21" s="25">
        <v>381</v>
      </c>
      <c r="P21" s="25"/>
      <c r="Q21" s="25">
        <v>399</v>
      </c>
      <c r="R21" s="25"/>
      <c r="S21" s="25"/>
      <c r="T21" s="25">
        <v>401</v>
      </c>
      <c r="U21" s="25">
        <v>379</v>
      </c>
      <c r="V21" s="25"/>
      <c r="W21" s="25">
        <v>408</v>
      </c>
      <c r="X21" s="25"/>
      <c r="Y21" s="25">
        <v>422</v>
      </c>
      <c r="Z21" s="25"/>
      <c r="AA21" s="25"/>
      <c r="AB21" s="22"/>
      <c r="AC21" s="22"/>
      <c r="AD21" s="22"/>
      <c r="AE21" s="57" t="str">
        <f t="shared" ref="AE21" si="13">IF(ISNA(HLOOKUP(AE20,J21:AD21,1,0)),"",A20)</f>
        <v/>
      </c>
      <c r="AF21" s="41"/>
      <c r="AG21" s="23" t="str">
        <f t="shared" si="0"/>
        <v>+60   SVFAV</v>
      </c>
      <c r="AL21" s="6"/>
      <c r="AM21" s="6"/>
      <c r="AN21" s="6"/>
    </row>
    <row r="22" spans="1:42" ht="15" customHeight="1">
      <c r="A22" s="32" t="s">
        <v>21</v>
      </c>
      <c r="B22" s="64">
        <f t="shared" ref="B22:B24" si="14">(COUNT(C23:G23)+COUNT(K23:AD23))*5.5</f>
        <v>71.5</v>
      </c>
      <c r="C22" s="74" t="s">
        <v>47</v>
      </c>
      <c r="D22" s="61" t="s">
        <v>37</v>
      </c>
      <c r="E22" s="61" t="s">
        <v>38</v>
      </c>
      <c r="F22" s="61"/>
      <c r="G22" s="61"/>
      <c r="H22" s="75"/>
      <c r="I22" s="79">
        <v>556</v>
      </c>
      <c r="J22" s="77"/>
      <c r="K22" s="18" t="s">
        <v>37</v>
      </c>
      <c r="L22" s="18"/>
      <c r="M22" s="18" t="s">
        <v>37</v>
      </c>
      <c r="N22" s="18" t="s">
        <v>47</v>
      </c>
      <c r="O22" s="18" t="s">
        <v>51</v>
      </c>
      <c r="P22" s="18"/>
      <c r="Q22" s="18" t="s">
        <v>37</v>
      </c>
      <c r="R22" s="18"/>
      <c r="S22" s="18" t="s">
        <v>37</v>
      </c>
      <c r="T22" s="18" t="s">
        <v>38</v>
      </c>
      <c r="U22" s="18" t="s">
        <v>37</v>
      </c>
      <c r="V22" s="18" t="s">
        <v>60</v>
      </c>
      <c r="W22" s="18" t="s">
        <v>37</v>
      </c>
      <c r="X22" s="18"/>
      <c r="Y22" s="18"/>
      <c r="Z22" s="18"/>
      <c r="AA22" s="18"/>
      <c r="AB22" s="18"/>
      <c r="AC22" s="18"/>
      <c r="AD22" s="18"/>
      <c r="AE22" s="56">
        <v>516</v>
      </c>
      <c r="AF22" s="38"/>
      <c r="AG22" s="34" t="str">
        <f t="shared" si="0"/>
        <v xml:space="preserve">Didier. L
</v>
      </c>
      <c r="AL22" s="6"/>
      <c r="AM22" s="6"/>
      <c r="AN22" s="6"/>
    </row>
    <row r="23" spans="1:42" ht="15" customHeight="1" thickBot="1">
      <c r="A23" s="35" t="s">
        <v>22</v>
      </c>
      <c r="B23" s="65"/>
      <c r="C23" s="54">
        <v>39</v>
      </c>
      <c r="D23" s="60">
        <v>329</v>
      </c>
      <c r="E23" s="60">
        <v>342</v>
      </c>
      <c r="F23" s="60"/>
      <c r="G23" s="54"/>
      <c r="H23" s="76"/>
      <c r="I23" s="82" t="str">
        <f>IF(ISNA(HLOOKUP(I22,C23:G23,1,0)),"",A22)</f>
        <v/>
      </c>
      <c r="J23" s="78"/>
      <c r="K23" s="25">
        <v>424</v>
      </c>
      <c r="L23" s="25"/>
      <c r="M23" s="25">
        <v>422</v>
      </c>
      <c r="N23" s="25">
        <v>423</v>
      </c>
      <c r="O23" s="25">
        <v>416</v>
      </c>
      <c r="P23" s="25"/>
      <c r="Q23" s="25">
        <v>400</v>
      </c>
      <c r="R23" s="25"/>
      <c r="S23" s="25">
        <v>419</v>
      </c>
      <c r="T23" s="25">
        <v>437</v>
      </c>
      <c r="U23" s="25">
        <v>430</v>
      </c>
      <c r="V23" s="25">
        <v>429</v>
      </c>
      <c r="W23" s="25">
        <v>396</v>
      </c>
      <c r="X23" s="25"/>
      <c r="Y23" s="25"/>
      <c r="Z23" s="25"/>
      <c r="AA23" s="25"/>
      <c r="AB23" s="22"/>
      <c r="AC23" s="22"/>
      <c r="AD23" s="22"/>
      <c r="AE23" s="57" t="str">
        <f t="shared" ref="AE23" si="15">IF(ISNA(HLOOKUP(AE22,J23:AD23,1,0)),"",A22)</f>
        <v/>
      </c>
      <c r="AF23" s="38"/>
      <c r="AG23" s="36" t="str">
        <f t="shared" si="0"/>
        <v>+60ans SVMSV</v>
      </c>
      <c r="AL23" s="6"/>
      <c r="AM23" s="6"/>
      <c r="AN23" s="6"/>
    </row>
    <row r="24" spans="1:42" ht="15" customHeight="1">
      <c r="A24" s="32" t="s">
        <v>33</v>
      </c>
      <c r="B24" s="64">
        <f t="shared" si="14"/>
        <v>60.5</v>
      </c>
      <c r="C24" s="74" t="s">
        <v>42</v>
      </c>
      <c r="D24" s="74" t="s">
        <v>42</v>
      </c>
      <c r="E24" s="74" t="s">
        <v>42</v>
      </c>
      <c r="F24" s="74"/>
      <c r="G24" s="74"/>
      <c r="H24" s="75"/>
      <c r="I24" s="79">
        <v>537</v>
      </c>
      <c r="J24" s="77"/>
      <c r="K24" s="18" t="s">
        <v>37</v>
      </c>
      <c r="L24" s="18"/>
      <c r="M24" s="18" t="s">
        <v>42</v>
      </c>
      <c r="N24" s="18" t="s">
        <v>43</v>
      </c>
      <c r="O24" s="18" t="s">
        <v>37</v>
      </c>
      <c r="P24" s="18"/>
      <c r="Q24" s="18" t="s">
        <v>47</v>
      </c>
      <c r="R24" s="18"/>
      <c r="S24" s="18"/>
      <c r="T24" s="18" t="s">
        <v>47</v>
      </c>
      <c r="U24" s="18" t="s">
        <v>42</v>
      </c>
      <c r="V24" s="18" t="s">
        <v>37</v>
      </c>
      <c r="W24" s="18"/>
      <c r="X24" s="18"/>
      <c r="Y24" s="18"/>
      <c r="Z24" s="18"/>
      <c r="AA24" s="18"/>
      <c r="AB24" s="18"/>
      <c r="AC24" s="18"/>
      <c r="AD24" s="18"/>
      <c r="AE24" s="56">
        <v>556</v>
      </c>
      <c r="AF24" s="38"/>
      <c r="AG24" s="34"/>
      <c r="AL24" s="6"/>
      <c r="AM24" s="6"/>
      <c r="AN24" s="6"/>
    </row>
    <row r="25" spans="1:42" ht="15" customHeight="1" thickBot="1">
      <c r="A25" s="55" t="s">
        <v>34</v>
      </c>
      <c r="B25" s="65"/>
      <c r="C25" s="54">
        <v>484</v>
      </c>
      <c r="D25" s="54">
        <v>424</v>
      </c>
      <c r="E25" s="54">
        <v>464</v>
      </c>
      <c r="F25" s="54"/>
      <c r="G25" s="54"/>
      <c r="H25" s="76"/>
      <c r="I25" s="82" t="str">
        <f>IF(ISNA(HLOOKUP(I24,C25:G25,1,0)),"",A24)</f>
        <v/>
      </c>
      <c r="J25" s="78"/>
      <c r="K25" s="25">
        <v>479</v>
      </c>
      <c r="L25" s="25"/>
      <c r="M25" s="25">
        <v>471</v>
      </c>
      <c r="N25" s="25">
        <v>499</v>
      </c>
      <c r="O25" s="25">
        <v>479</v>
      </c>
      <c r="P25" s="25"/>
      <c r="Q25" s="25">
        <v>508</v>
      </c>
      <c r="R25" s="25"/>
      <c r="S25" s="25"/>
      <c r="T25" s="25">
        <v>484</v>
      </c>
      <c r="U25" s="25">
        <v>500</v>
      </c>
      <c r="V25" s="25">
        <v>470</v>
      </c>
      <c r="W25" s="25"/>
      <c r="X25" s="25"/>
      <c r="Y25" s="25"/>
      <c r="Z25" s="25"/>
      <c r="AA25" s="25"/>
      <c r="AB25" s="22"/>
      <c r="AC25" s="22"/>
      <c r="AD25" s="22"/>
      <c r="AE25" s="57" t="str">
        <f t="shared" ref="AE25" si="16">IF(ISNA(HLOOKUP(AE24,J25:AD25,1,0)),"",A24)</f>
        <v/>
      </c>
      <c r="AF25" s="38"/>
      <c r="AG25" s="36"/>
      <c r="AL25" s="6"/>
      <c r="AM25" s="6"/>
      <c r="AN25" s="6"/>
    </row>
    <row r="26" spans="1:42" ht="15" customHeight="1">
      <c r="A26" s="32" t="s">
        <v>23</v>
      </c>
      <c r="B26" s="64">
        <f t="shared" ref="B26" si="17">(COUNT(C27:G27)+COUNT(K27:AD27))*5.5</f>
        <v>77</v>
      </c>
      <c r="C26" s="74"/>
      <c r="D26" s="61"/>
      <c r="E26" s="61" t="s">
        <v>47</v>
      </c>
      <c r="F26" s="61"/>
      <c r="G26" s="61"/>
      <c r="H26" s="75"/>
      <c r="I26" s="79">
        <v>537</v>
      </c>
      <c r="J26" s="77"/>
      <c r="K26" s="18" t="s">
        <v>38</v>
      </c>
      <c r="L26" s="18"/>
      <c r="M26" s="18" t="s">
        <v>37</v>
      </c>
      <c r="N26" s="18" t="s">
        <v>38</v>
      </c>
      <c r="O26" s="18"/>
      <c r="P26" s="18" t="s">
        <v>37</v>
      </c>
      <c r="Q26" s="18" t="s">
        <v>37</v>
      </c>
      <c r="R26" s="18" t="s">
        <v>47</v>
      </c>
      <c r="S26" s="18" t="s">
        <v>47</v>
      </c>
      <c r="T26" s="18" t="s">
        <v>43</v>
      </c>
      <c r="U26" s="18" t="s">
        <v>47</v>
      </c>
      <c r="V26" s="18" t="s">
        <v>60</v>
      </c>
      <c r="W26" s="18" t="s">
        <v>37</v>
      </c>
      <c r="X26" s="18" t="s">
        <v>38</v>
      </c>
      <c r="Y26" s="18" t="s">
        <v>51</v>
      </c>
      <c r="Z26" s="18"/>
      <c r="AA26" s="18"/>
      <c r="AB26" s="18"/>
      <c r="AC26" s="18"/>
      <c r="AD26" s="18"/>
      <c r="AE26" s="56">
        <v>556</v>
      </c>
      <c r="AF26" s="33"/>
      <c r="AG26" s="34" t="str">
        <f t="shared" si="0"/>
        <v xml:space="preserve">Joel.  L
</v>
      </c>
      <c r="AJ26" s="6"/>
      <c r="AL26" s="6"/>
      <c r="AM26" s="6"/>
      <c r="AN26" s="6"/>
      <c r="AP26" s="6"/>
    </row>
    <row r="27" spans="1:42" ht="15" customHeight="1" thickBot="1">
      <c r="A27" s="35" t="s">
        <v>24</v>
      </c>
      <c r="B27" s="65"/>
      <c r="C27" s="54"/>
      <c r="D27" s="60"/>
      <c r="E27" s="60">
        <v>428</v>
      </c>
      <c r="F27" s="60"/>
      <c r="G27" s="54"/>
      <c r="H27" s="76"/>
      <c r="I27" s="82" t="str">
        <f>IF(ISNA(HLOOKUP(I26,C27:G27,1,0)),"",A26)</f>
        <v/>
      </c>
      <c r="J27" s="78"/>
      <c r="K27" s="25">
        <v>456</v>
      </c>
      <c r="L27" s="25"/>
      <c r="M27" s="25">
        <v>442</v>
      </c>
      <c r="N27" s="25">
        <v>449</v>
      </c>
      <c r="O27" s="25"/>
      <c r="P27" s="25">
        <v>489</v>
      </c>
      <c r="Q27" s="25">
        <v>488</v>
      </c>
      <c r="R27" s="25">
        <v>496</v>
      </c>
      <c r="S27" s="25">
        <v>473</v>
      </c>
      <c r="T27" s="25">
        <v>486</v>
      </c>
      <c r="U27" s="25">
        <v>461</v>
      </c>
      <c r="V27" s="25">
        <v>438</v>
      </c>
      <c r="W27" s="25">
        <v>459</v>
      </c>
      <c r="X27" s="25">
        <v>417</v>
      </c>
      <c r="Y27" s="25">
        <v>421</v>
      </c>
      <c r="Z27" s="25"/>
      <c r="AA27" s="25"/>
      <c r="AB27" s="22"/>
      <c r="AC27" s="22"/>
      <c r="AD27" s="22"/>
      <c r="AE27" s="57" t="str">
        <f t="shared" ref="AE27" si="18">IF(ISNA(HLOOKUP(AE26,J27:AD27,1,0)),"",A26)</f>
        <v/>
      </c>
      <c r="AF27" s="31"/>
      <c r="AG27" s="36" t="str">
        <f t="shared" si="0"/>
        <v>+60  SVMAV</v>
      </c>
      <c r="AJ27" s="6"/>
      <c r="AL27" s="6"/>
      <c r="AM27" s="6"/>
      <c r="AN27" s="6"/>
      <c r="AP27" s="6"/>
    </row>
    <row r="28" spans="1:42" ht="15" customHeight="1">
      <c r="A28" s="32" t="s">
        <v>17</v>
      </c>
      <c r="B28" s="64">
        <f t="shared" ref="B28" si="19">(COUNT(C29:G29)+COUNT(K29:AD29))*5.5</f>
        <v>49.5</v>
      </c>
      <c r="C28" s="74" t="s">
        <v>43</v>
      </c>
      <c r="D28" s="61"/>
      <c r="E28" s="61"/>
      <c r="F28" s="61" t="s">
        <v>42</v>
      </c>
      <c r="G28" s="61"/>
      <c r="H28" s="75"/>
      <c r="I28" s="79">
        <v>576</v>
      </c>
      <c r="J28" s="77"/>
      <c r="K28" s="18"/>
      <c r="L28" s="18" t="s">
        <v>42</v>
      </c>
      <c r="M28" s="18"/>
      <c r="N28" s="18" t="s">
        <v>42</v>
      </c>
      <c r="O28" s="18" t="s">
        <v>42</v>
      </c>
      <c r="P28" s="18"/>
      <c r="Q28" s="18" t="s">
        <v>42</v>
      </c>
      <c r="R28" s="18"/>
      <c r="S28" s="18"/>
      <c r="T28" s="18" t="s">
        <v>42</v>
      </c>
      <c r="U28" s="18" t="s">
        <v>42</v>
      </c>
      <c r="V28" s="18"/>
      <c r="W28" s="18"/>
      <c r="X28" s="18"/>
      <c r="Y28" s="18" t="s">
        <v>43</v>
      </c>
      <c r="Z28" s="18"/>
      <c r="AA28" s="18"/>
      <c r="AB28" s="18"/>
      <c r="AC28" s="18"/>
      <c r="AD28" s="18"/>
      <c r="AE28" s="56">
        <v>594</v>
      </c>
      <c r="AF28" s="39"/>
      <c r="AG28" s="34" t="str">
        <f>A28</f>
        <v xml:space="preserve">Bernard .W 
</v>
      </c>
      <c r="AL28" s="6"/>
      <c r="AM28" s="6"/>
      <c r="AN28" s="6"/>
    </row>
    <row r="29" spans="1:42" ht="15" customHeight="1" thickBot="1">
      <c r="A29" s="35" t="s">
        <v>18</v>
      </c>
      <c r="B29" s="65"/>
      <c r="C29" s="54">
        <v>129</v>
      </c>
      <c r="D29" s="60"/>
      <c r="E29" s="60"/>
      <c r="F29" s="60">
        <v>576</v>
      </c>
      <c r="G29" s="54"/>
      <c r="H29" s="76"/>
      <c r="I29" s="82" t="str">
        <f>IF(ISNA(HLOOKUP(I28,C29:G29,1,0)),"",A28)</f>
        <v xml:space="preserve">Bernard .W 
</v>
      </c>
      <c r="J29" s="78"/>
      <c r="K29" s="25"/>
      <c r="L29" s="25">
        <v>548</v>
      </c>
      <c r="M29" s="25"/>
      <c r="N29" s="25">
        <v>581</v>
      </c>
      <c r="O29" s="25">
        <v>568</v>
      </c>
      <c r="P29" s="25"/>
      <c r="Q29" s="25">
        <v>574</v>
      </c>
      <c r="R29" s="25"/>
      <c r="S29" s="25"/>
      <c r="T29" s="25">
        <v>571</v>
      </c>
      <c r="U29" s="25">
        <v>571</v>
      </c>
      <c r="V29" s="25"/>
      <c r="W29" s="25"/>
      <c r="X29" s="25"/>
      <c r="Y29" s="25">
        <v>566</v>
      </c>
      <c r="Z29" s="25"/>
      <c r="AA29" s="25"/>
      <c r="AB29" s="22"/>
      <c r="AC29" s="22"/>
      <c r="AD29" s="22"/>
      <c r="AE29" s="63" t="str">
        <f t="shared" ref="AE29" si="20">IF(ISNA(HLOOKUP(AE28,J29:AD29,1,0)),"",A28)</f>
        <v/>
      </c>
      <c r="AF29" s="40"/>
      <c r="AG29" s="36" t="str">
        <f>A29</f>
        <v>+50 VMCOAV</v>
      </c>
      <c r="AL29" s="6"/>
      <c r="AM29" s="6"/>
      <c r="AN29" s="6"/>
    </row>
    <row r="30" spans="1:42" ht="14.85" customHeight="1">
      <c r="Q30" s="6"/>
      <c r="R30" s="6"/>
      <c r="S30" s="6"/>
      <c r="T30" s="6"/>
      <c r="U30" s="6"/>
      <c r="V30" s="6"/>
      <c r="W30" s="6"/>
      <c r="X30" s="6"/>
      <c r="Y30" s="6"/>
      <c r="Z30" s="6"/>
      <c r="AA30" s="6"/>
      <c r="AB30" s="6"/>
      <c r="AC30" s="6"/>
      <c r="AD30" s="6"/>
      <c r="AE30" s="6"/>
      <c r="AF30" s="6"/>
      <c r="AG30" s="6"/>
      <c r="AL30" s="6"/>
      <c r="AM30" s="6"/>
      <c r="AN30" s="6"/>
    </row>
    <row r="31" spans="1:42" ht="19.899999999999999" customHeight="1">
      <c r="A31" s="6"/>
      <c r="B31" s="6"/>
      <c r="C31" s="6"/>
      <c r="D31" s="42"/>
      <c r="E31" s="43" t="s">
        <v>25</v>
      </c>
      <c r="F31"/>
      <c r="G31"/>
      <c r="H31" s="44"/>
      <c r="I31" s="43" t="s">
        <v>26</v>
      </c>
      <c r="L31" s="45"/>
      <c r="M31" s="43" t="s">
        <v>27</v>
      </c>
      <c r="N31"/>
      <c r="O31"/>
      <c r="P31" s="46"/>
      <c r="Q31" s="43" t="s">
        <v>28</v>
      </c>
      <c r="R31"/>
      <c r="S31" s="47"/>
      <c r="T31" s="43" t="s">
        <v>29</v>
      </c>
      <c r="U31"/>
      <c r="V31" s="48"/>
      <c r="W31" s="43" t="s">
        <v>30</v>
      </c>
      <c r="X31" s="5"/>
      <c r="Y31" s="5"/>
      <c r="Z31" s="49"/>
      <c r="AA31" s="43" t="s">
        <v>31</v>
      </c>
      <c r="AD31" s="50"/>
      <c r="AE31" s="43" t="s">
        <v>32</v>
      </c>
      <c r="AL31" s="6"/>
      <c r="AM31" s="6"/>
      <c r="AN31" s="6"/>
    </row>
    <row r="32" spans="1:42" ht="19.899999999999999" customHeight="1">
      <c r="A32" s="51"/>
      <c r="B32" s="6"/>
      <c r="C32" s="6"/>
      <c r="D32" s="6"/>
      <c r="E32" s="6"/>
      <c r="F32" s="6"/>
      <c r="G32" s="6"/>
      <c r="H32" s="6"/>
      <c r="L32"/>
      <c r="M32"/>
      <c r="N32"/>
      <c r="O32"/>
      <c r="P32"/>
      <c r="Q32"/>
      <c r="R32"/>
      <c r="Z32"/>
      <c r="AA32"/>
      <c r="AB32"/>
      <c r="AC32"/>
      <c r="AE32" s="52"/>
      <c r="AF32" s="52"/>
      <c r="AG32" s="52"/>
      <c r="AL32" s="6"/>
      <c r="AM32" s="6"/>
      <c r="AN32" s="6"/>
    </row>
    <row r="33" spans="1:40" ht="19.899999999999999" customHeight="1">
      <c r="A33" s="6"/>
      <c r="B33" s="6"/>
      <c r="C33" s="6"/>
      <c r="D33" s="6"/>
      <c r="E33" s="6"/>
      <c r="F33" s="6"/>
      <c r="G33" s="6"/>
      <c r="H33" s="6"/>
      <c r="I33" s="6"/>
      <c r="J33" s="6"/>
      <c r="K33" s="6"/>
      <c r="L33" s="6"/>
      <c r="M33" s="6"/>
      <c r="N33" s="6"/>
      <c r="O33" s="6"/>
      <c r="P33"/>
      <c r="Q33"/>
      <c r="R33"/>
      <c r="S33" s="6"/>
      <c r="T33" s="6"/>
      <c r="U33" s="6"/>
      <c r="V33" s="6"/>
      <c r="W33" s="6"/>
      <c r="X33" s="6"/>
      <c r="Y33" s="6"/>
      <c r="Z33" s="6"/>
      <c r="AA33" s="6"/>
      <c r="AB33" s="6"/>
      <c r="AC33" s="6"/>
      <c r="AD33" s="6"/>
      <c r="AE33" s="6"/>
      <c r="AF33" s="6"/>
      <c r="AG33" s="6"/>
      <c r="AL33" s="6"/>
      <c r="AM33" s="6"/>
      <c r="AN33" s="6"/>
    </row>
    <row r="34" spans="1:40" ht="19.899999999999999"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L34" s="6"/>
      <c r="AM34" s="6"/>
      <c r="AN34" s="6"/>
    </row>
    <row r="35" spans="1:40" ht="19.899999999999999" customHeight="1">
      <c r="A35" s="6"/>
      <c r="B35" s="6"/>
      <c r="C35" s="6"/>
      <c r="D35" s="6"/>
      <c r="E35" s="6"/>
      <c r="F35" s="6"/>
      <c r="G35" s="6"/>
      <c r="H35" s="6"/>
      <c r="I35" s="6"/>
      <c r="J35" s="6"/>
      <c r="K35" s="6"/>
      <c r="L35" s="6"/>
      <c r="M35" s="6"/>
      <c r="N35" s="6"/>
      <c r="O35" s="6"/>
      <c r="P35" s="6"/>
      <c r="Q35" s="53"/>
      <c r="R35" s="53"/>
      <c r="S35" s="53"/>
      <c r="T35" s="53"/>
      <c r="U35" s="53"/>
      <c r="V35" s="53"/>
      <c r="W35" s="53"/>
      <c r="X35" s="53"/>
      <c r="Y35" s="53"/>
      <c r="AD35" s="6"/>
      <c r="AE35" s="6"/>
      <c r="AF35" s="6"/>
      <c r="AG35" s="6"/>
      <c r="AL35" s="6"/>
      <c r="AM35" s="6"/>
      <c r="AN35" s="6"/>
    </row>
    <row r="36" spans="1:40" ht="19.899999999999999" customHeight="1">
      <c r="A36" s="6"/>
      <c r="B36" s="6"/>
      <c r="C36" s="6"/>
      <c r="D36" s="6"/>
      <c r="E36" s="6"/>
      <c r="F36" s="6"/>
      <c r="G36" s="6"/>
      <c r="H36" s="6"/>
      <c r="I36" s="6"/>
      <c r="J36" s="6"/>
      <c r="K36" s="6"/>
      <c r="L36" s="6"/>
      <c r="M36" s="6"/>
      <c r="N36" s="6"/>
      <c r="O36" s="6"/>
      <c r="P36" s="6"/>
      <c r="AD36" s="6"/>
      <c r="AE36" s="6"/>
      <c r="AF36" s="6"/>
      <c r="AG36" s="6"/>
      <c r="AL36" s="6"/>
      <c r="AM36" s="6"/>
      <c r="AN36" s="6"/>
    </row>
    <row r="37" spans="1:40" ht="19.899999999999999" customHeight="1">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L37" s="6"/>
      <c r="AM37" s="6"/>
      <c r="AN37" s="6"/>
    </row>
    <row r="38" spans="1:40" ht="19.899999999999999"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L38" s="6"/>
      <c r="AM38" s="6"/>
      <c r="AN38" s="6"/>
    </row>
    <row r="39" spans="1:40" ht="19.899999999999999"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L39" s="6"/>
      <c r="AM39" s="6"/>
      <c r="AN39" s="6"/>
    </row>
    <row r="40" spans="1:40" ht="19.899999999999999"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L40" s="6"/>
      <c r="AM40" s="6"/>
      <c r="AN40" s="6"/>
    </row>
    <row r="41" spans="1:40" ht="19.899999999999999" customHeight="1"/>
    <row r="42" spans="1:40" ht="19.899999999999999" customHeight="1"/>
    <row r="43" spans="1:40" ht="19.899999999999999" customHeight="1"/>
    <row r="44" spans="1:40" ht="19.899999999999999" customHeight="1"/>
    <row r="45" spans="1:40" ht="19.899999999999999" customHeight="1"/>
    <row r="46" spans="1:40" ht="19.899999999999999" customHeight="1"/>
    <row r="47" spans="1:40" ht="19.899999999999999" customHeight="1"/>
    <row r="48" spans="1:40" ht="19.899999999999999" customHeight="1"/>
    <row r="49" ht="19.899999999999999" customHeight="1"/>
    <row r="50" ht="19.899999999999999" customHeight="1"/>
  </sheetData>
  <mergeCells count="20">
    <mergeCell ref="B28:B29"/>
    <mergeCell ref="B20:B21"/>
    <mergeCell ref="B24:B25"/>
    <mergeCell ref="B22:B23"/>
    <mergeCell ref="B26:B27"/>
    <mergeCell ref="B14:B15"/>
    <mergeCell ref="B8:B9"/>
    <mergeCell ref="B18:B19"/>
    <mergeCell ref="B10:B11"/>
    <mergeCell ref="B12:B13"/>
    <mergeCell ref="B16:B17"/>
    <mergeCell ref="B6:B7"/>
    <mergeCell ref="A1:AG1"/>
    <mergeCell ref="A2:AG2"/>
    <mergeCell ref="A3:A4"/>
    <mergeCell ref="B3:B4"/>
    <mergeCell ref="C3:H3"/>
    <mergeCell ref="I3:I4"/>
    <mergeCell ref="J3:J4"/>
    <mergeCell ref="K3:AF3"/>
  </mergeCells>
  <pageMargins left="0.23611111111111099" right="0.23611111111111099" top="0.39374999999999999" bottom="0.39374999999999999" header="0.51180555555555496" footer="0.51180555555555496"/>
  <pageSetup paperSize="9"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943</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Résultats</vt:lpstr>
      <vt:lpstr>Résultats!Zone_d_impression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BIENVENUE</dc:creator>
  <cp:lastModifiedBy>Christophe-Lydie BOUFFLERS KOMARCZUK</cp:lastModifiedBy>
  <cp:revision>104</cp:revision>
  <cp:lastPrinted>2024-05-11T03:51:25Z</cp:lastPrinted>
  <dcterms:created xsi:type="dcterms:W3CDTF">2021-11-01T07:44:33Z</dcterms:created>
  <dcterms:modified xsi:type="dcterms:W3CDTF">2024-05-11T04:40:35Z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